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8460" windowHeight="6792" activeTab="0"/>
  </bookViews>
  <sheets>
    <sheet name="General Information" sheetId="1" r:id="rId1"/>
    <sheet name="F 4 FRONT" sheetId="2" r:id="rId2"/>
    <sheet name="F 4 BACK" sheetId="3" r:id="rId3"/>
  </sheets>
  <definedNames>
    <definedName name="_xlnm.Print_Area" localSheetId="2">'F 4 BACK'!$B$1:$H$58</definedName>
    <definedName name="_xlnm.Print_Area" localSheetId="1">'F 4 FRONT'!$B$1:$G$45</definedName>
  </definedNames>
  <calcPr fullCalcOnLoad="1"/>
</workbook>
</file>

<file path=xl/comments2.xml><?xml version="1.0" encoding="utf-8"?>
<comments xmlns="http://schemas.openxmlformats.org/spreadsheetml/2006/main">
  <authors>
    <author>Perry</author>
  </authors>
  <commentList>
    <comment ref="E22" authorId="0">
      <text>
        <r>
          <rPr>
            <b/>
            <sz val="10"/>
            <color indexed="10"/>
            <rFont val="Times New Roman"/>
            <family val="1"/>
          </rPr>
          <t>Make sure the restriction percent for the current crop year is posted in Cell C6 on General Information.</t>
        </r>
        <r>
          <rPr>
            <sz val="8"/>
            <rFont val="Tahoma"/>
            <family val="2"/>
          </rPr>
          <t xml:space="preserve">
</t>
        </r>
      </text>
    </comment>
  </commentList>
</comments>
</file>

<file path=xl/comments3.xml><?xml version="1.0" encoding="utf-8"?>
<comments xmlns="http://schemas.openxmlformats.org/spreadsheetml/2006/main">
  <authors>
    <author>Perry</author>
  </authors>
  <commentList>
    <comment ref="J3" authorId="0">
      <text>
        <r>
          <rPr>
            <sz val="10"/>
            <rFont val="Times New Roman"/>
            <family val="1"/>
          </rPr>
          <t xml:space="preserve">        The default is to calculate the RPE factor.
        You can change this by changing the location of the "x" in the cells above.</t>
        </r>
      </text>
    </comment>
  </commentList>
</comments>
</file>

<file path=xl/sharedStrings.xml><?xml version="1.0" encoding="utf-8"?>
<sst xmlns="http://schemas.openxmlformats.org/spreadsheetml/2006/main" count="154" uniqueCount="114">
  <si>
    <t xml:space="preserve">                    HANDLER RESERVE PLAN</t>
  </si>
  <si>
    <t xml:space="preserve"> </t>
  </si>
  <si>
    <t>FINAL INVENTORY FULFILLMENT</t>
  </si>
  <si>
    <t>TOTAL:</t>
  </si>
  <si>
    <t>SIZE OF UNITS</t>
  </si>
  <si>
    <t># OF UNITS</t>
  </si>
  <si>
    <t>WATERPACK</t>
  </si>
  <si>
    <t>30#</t>
  </si>
  <si>
    <t>40#</t>
  </si>
  <si>
    <t>DRIED</t>
  </si>
  <si>
    <t>Pounds</t>
  </si>
  <si>
    <t>Gallons</t>
  </si>
  <si>
    <t>FINAL PACK REPORT</t>
  </si>
  <si>
    <t>OMB #0581-0177</t>
  </si>
  <si>
    <t>Crop Year</t>
  </si>
  <si>
    <t xml:space="preserve">Handler ID#:  </t>
  </si>
  <si>
    <t>HANDLER RESERVE PLAN and</t>
  </si>
  <si>
    <t>Cherry Industry Administrative Board</t>
  </si>
  <si>
    <t>517.669.1070  Fax:  517.669.1260</t>
  </si>
  <si>
    <t xml:space="preserve">Address:  </t>
  </si>
  <si>
    <t xml:space="preserve">City State Zip:  </t>
  </si>
  <si>
    <t>Tel No:</t>
  </si>
  <si>
    <t xml:space="preserve">By:  </t>
  </si>
  <si>
    <t xml:space="preserve">Title:  </t>
  </si>
  <si>
    <t xml:space="preserve">Date:  </t>
  </si>
  <si>
    <t>(See other side for additional information.)</t>
  </si>
  <si>
    <t xml:space="preserve">  Single Strength</t>
  </si>
  <si>
    <t>JUICE</t>
  </si>
  <si>
    <t xml:space="preserve">  Concentrate (68° Brix)</t>
  </si>
  <si>
    <t xml:space="preserve">  Concentrate (0, 68° Brix)</t>
  </si>
  <si>
    <t xml:space="preserve">  Juice Stock (0 RPE)</t>
  </si>
  <si>
    <t>TREATMENT or ALLOCATION of RED TART CHERRIES</t>
  </si>
  <si>
    <t>CHERRIES HANDLED:</t>
  </si>
  <si>
    <t>RESTRICTED VOLUME:</t>
  </si>
  <si>
    <t>COMPLIANCE PLAN:</t>
  </si>
  <si>
    <t>NEW MARKET/NEW PRODUCT (certificates will be required)</t>
  </si>
  <si>
    <t xml:space="preserve">Handler ID #:  </t>
  </si>
  <si>
    <r>
      <t>RESERVE INVENTORY</t>
    </r>
    <r>
      <rPr>
        <vertAlign val="superscript"/>
        <sz val="12"/>
        <rFont val="Times New Roman"/>
        <family val="1"/>
      </rPr>
      <t xml:space="preserve"> 2 3 </t>
    </r>
  </si>
  <si>
    <t>(Must equal "Restricted Pounds", above.)</t>
  </si>
  <si>
    <r>
      <t xml:space="preserve">EXPORTS </t>
    </r>
    <r>
      <rPr>
        <sz val="8"/>
        <rFont val="Times New Roman"/>
        <family val="1"/>
      </rPr>
      <t>(certificates will be required)</t>
    </r>
  </si>
  <si>
    <r>
      <t xml:space="preserve">AT-PLANT  </t>
    </r>
    <r>
      <rPr>
        <sz val="8"/>
        <rFont val="Times New Roman"/>
        <family val="1"/>
      </rPr>
      <t>(certificates required)</t>
    </r>
  </si>
  <si>
    <r>
      <t xml:space="preserve">IN-ORCHARD  </t>
    </r>
    <r>
      <rPr>
        <sz val="8"/>
        <rFont val="Times New Roman"/>
        <family val="1"/>
      </rPr>
      <t>(certificates required)</t>
    </r>
  </si>
  <si>
    <t>FRUIT PROCESSED</t>
  </si>
  <si>
    <t xml:space="preserve">  + </t>
  </si>
  <si>
    <r>
      <t xml:space="preserve">GROSS POUNDS HANDLED  </t>
    </r>
    <r>
      <rPr>
        <sz val="8"/>
        <rFont val="Times New Roman"/>
        <family val="1"/>
      </rPr>
      <t>(sum of 1-3)</t>
    </r>
  </si>
  <si>
    <t xml:space="preserve">  =</t>
  </si>
  <si>
    <t>CIAB RESTRICTION %</t>
  </si>
  <si>
    <r>
      <t xml:space="preserve">RESTRICTED POUNDS
                                  </t>
    </r>
    <r>
      <rPr>
        <sz val="8"/>
        <rFont val="Times New Roman"/>
        <family val="1"/>
      </rPr>
      <t xml:space="preserve"> (Gross #'s Handled x Restriction %)</t>
    </r>
  </si>
  <si>
    <r>
      <t xml:space="preserve">UNREGULATED
or
EXEMPT DISTRICTS
</t>
    </r>
    <r>
      <rPr>
        <b/>
        <sz val="10"/>
        <rFont val="Times New Roman"/>
        <family val="1"/>
      </rPr>
      <t>(actual pounds)</t>
    </r>
  </si>
  <si>
    <r>
      <t xml:space="preserve">REGULATED
DISTRICTS
</t>
    </r>
    <r>
      <rPr>
        <b/>
        <sz val="10"/>
        <rFont val="Times New Roman"/>
        <family val="1"/>
      </rPr>
      <t>(actual pounds)</t>
    </r>
  </si>
  <si>
    <t>Requires data input from handler</t>
  </si>
  <si>
    <t>Restriction % for year</t>
  </si>
  <si>
    <t>Market Growth %</t>
  </si>
  <si>
    <t>To best use this form, fill in the following:</t>
  </si>
  <si>
    <t>Should calculate automatically if restriction &amp; MGF percents are input above.</t>
  </si>
  <si>
    <t>1.</t>
  </si>
  <si>
    <t>2.</t>
  </si>
  <si>
    <t>6 / #10</t>
  </si>
  <si>
    <t>24 / #300</t>
  </si>
  <si>
    <t>Other (describe)</t>
  </si>
  <si>
    <t>PIFILL</t>
  </si>
  <si>
    <t>12 / # 2</t>
  </si>
  <si>
    <t>PUREE (30 BRIX)</t>
  </si>
  <si>
    <t>Concentrated (30 Brix)</t>
  </si>
  <si>
    <t>Single strength</t>
  </si>
  <si>
    <r>
      <t>OTHER</t>
    </r>
    <r>
      <rPr>
        <sz val="10"/>
        <rFont val="Times New Roman"/>
        <family val="1"/>
      </rPr>
      <t xml:space="preserve"> (Describe)  </t>
    </r>
  </si>
  <si>
    <t>PLANT
CONVERSION
FACTORS</t>
  </si>
  <si>
    <r>
      <t xml:space="preserve">RPE OF PRODUCT </t>
    </r>
    <r>
      <rPr>
        <b/>
        <sz val="10"/>
        <rFont val="Times New Roman"/>
        <family val="1"/>
      </rPr>
      <t>(actual pounds)</t>
    </r>
  </si>
  <si>
    <t>FORM and TYPE
of PRODUCT</t>
  </si>
  <si>
    <t>Fresh sales</t>
  </si>
  <si>
    <t>1.  _____________</t>
  </si>
  <si>
    <t>2.  _____________</t>
  </si>
  <si>
    <t>General Information sheet</t>
  </si>
  <si>
    <t>Input pounds of cherries in each green cell on the worksheet.</t>
  </si>
  <si>
    <t>The areas in yellow will calculate automatically in the restiction and compliance cells.</t>
  </si>
  <si>
    <t>Input intended compliance plan for exports and market expansion.</t>
  </si>
  <si>
    <t>Calculate RPE</t>
  </si>
  <si>
    <t xml:space="preserve">Calculate Conv. Factors </t>
  </si>
  <si>
    <t>Please Choose ONE.  Mark with "x"</t>
  </si>
  <si>
    <t>Choose either "Calculate RPE" or "Calculate Conv. Factor" in the boxes on the right.</t>
  </si>
  <si>
    <t>Choose only ONE of the two boxes.</t>
  </si>
  <si>
    <t>The boxes in yellow will calculate automatically for you.</t>
  </si>
  <si>
    <t>Additional lines for unspecified items</t>
  </si>
  <si>
    <t>Here is general information about the Form 4.  Please input the cells marked in blue to use the form.</t>
  </si>
  <si>
    <t>The default is "Calculate RPE".  You can switch this by changing the location of the "x".</t>
  </si>
  <si>
    <t>x</t>
  </si>
  <si>
    <t>Use of spreadsheet</t>
  </si>
  <si>
    <t>Input data for the week</t>
  </si>
  <si>
    <t>Save to your hard drive</t>
  </si>
  <si>
    <t>Input gross restriction and market growth percents in indicated cells above.</t>
  </si>
  <si>
    <t>Note that the cells in the sheets with these colors:</t>
  </si>
  <si>
    <t>FRONT of FORM:</t>
  </si>
  <si>
    <t>BACK of FORM:</t>
  </si>
  <si>
    <t>Fill in the green shaded cells after you have made your selection of the type of calculation.</t>
  </si>
  <si>
    <t xml:space="preserve">
Orchard Diversion Information</t>
  </si>
  <si>
    <t>PO Box 388,  DeWit,t MI  48820-0388</t>
  </si>
  <si>
    <t>TOTAL OF COMPLIANCE ACTIVITIES</t>
  </si>
  <si>
    <r>
      <t xml:space="preserve">TOTAL
ALL DISTRICTS
</t>
    </r>
    <r>
      <rPr>
        <b/>
        <sz val="10"/>
        <rFont val="Times New Roman"/>
        <family val="1"/>
      </rPr>
      <t>(actual pounds)
(Sum of Col. 1 &amp; 2)</t>
    </r>
  </si>
  <si>
    <r>
      <t xml:space="preserve">AT-PLANT DIVERSION      </t>
    </r>
    <r>
      <rPr>
        <sz val="8"/>
        <rFont val="Times New Roman"/>
        <family val="1"/>
      </rPr>
      <t>(certificates required)</t>
    </r>
  </si>
  <si>
    <t>+</t>
  </si>
  <si>
    <t>=</t>
  </si>
  <si>
    <t>N/A</t>
  </si>
  <si>
    <r>
      <t xml:space="preserve">
The amendment completed in June 2012 changed the way grower in-orchard diversions will be counted.  They no longer will be part of the handlers' processed pounds.  Thus, you should </t>
    </r>
    <r>
      <rPr>
        <b/>
        <u val="single"/>
        <sz val="12"/>
        <rFont val="Times New Roman"/>
        <family val="1"/>
      </rPr>
      <t>not</t>
    </r>
    <r>
      <rPr>
        <sz val="12"/>
        <rFont val="Times New Roman"/>
        <family val="1"/>
      </rPr>
      <t xml:space="preserve"> post grower diversion activityin the "Cherries Handled" section of the form.  However, grower diversions will be credited against a handler's restriction obligation.  Therefore, you should post these in the "Compliance Plan" portion of the form.</t>
    </r>
  </si>
  <si>
    <t>Handler:</t>
  </si>
  <si>
    <t>Address:</t>
  </si>
  <si>
    <t>5+1  1.</t>
  </si>
  <si>
    <t>Variants of Sugar Pack</t>
  </si>
  <si>
    <t>3.</t>
  </si>
  <si>
    <t>IQF  1.</t>
  </si>
  <si>
    <t>DRYING STOCK</t>
  </si>
  <si>
    <t>OTHER</t>
  </si>
  <si>
    <t xml:space="preserve">  Juice Stock</t>
  </si>
  <si>
    <r>
      <t>FROZEN</t>
    </r>
    <r>
      <rPr>
        <sz val="12"/>
        <rFont val="Times New Roman"/>
        <family val="1"/>
      </rPr>
      <t xml:space="preserve"> (General Use)</t>
    </r>
  </si>
  <si>
    <t>Attach as e-mail to CIAB sent to weber@ciab.comcastbiz.net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</si>
</sst>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0.0%"/>
    <numFmt numFmtId="171" formatCode="0.000%"/>
    <numFmt numFmtId="172" formatCode="#,##0;[Red]#,##0"/>
    <numFmt numFmtId="173" formatCode="#,##0.000_);\(#,##0.000\)"/>
    <numFmt numFmtId="174" formatCode="#,##0.0000_);\(#,##0.0000\)"/>
    <numFmt numFmtId="175" formatCode="0.0000%"/>
  </numFmts>
  <fonts count="54">
    <font>
      <sz val="10"/>
      <name val="Arial"/>
      <family val="0"/>
    </font>
    <font>
      <sz val="8"/>
      <name val="Arial"/>
      <family val="2"/>
    </font>
    <font>
      <b/>
      <sz val="10"/>
      <name val="Times New Roman"/>
      <family val="1"/>
    </font>
    <font>
      <sz val="8"/>
      <name val="Times New Roman"/>
      <family val="1"/>
    </font>
    <font>
      <sz val="12"/>
      <name val="Times New Roman"/>
      <family val="1"/>
    </font>
    <font>
      <b/>
      <sz val="12"/>
      <name val="Times New Roman"/>
      <family val="1"/>
    </font>
    <font>
      <i/>
      <sz val="12"/>
      <name val="Times New Roman"/>
      <family val="1"/>
    </font>
    <font>
      <vertAlign val="superscript"/>
      <sz val="12"/>
      <name val="Times New Roman"/>
      <family val="1"/>
    </font>
    <font>
      <sz val="8"/>
      <name val="Tahoma"/>
      <family val="2"/>
    </font>
    <font>
      <sz val="10"/>
      <name val="Times New Roman"/>
      <family val="1"/>
    </font>
    <font>
      <b/>
      <sz val="16"/>
      <name val="Times New Roman"/>
      <family val="1"/>
    </font>
    <font>
      <b/>
      <sz val="10"/>
      <color indexed="10"/>
      <name val="Times New Roman"/>
      <family val="1"/>
    </font>
    <font>
      <b/>
      <sz val="12"/>
      <color indexed="10"/>
      <name val="Times New Roman"/>
      <family val="1"/>
    </font>
    <font>
      <u val="single"/>
      <sz val="12"/>
      <name val="Times New Roman"/>
      <family val="1"/>
    </font>
    <font>
      <b/>
      <u val="single"/>
      <sz val="12"/>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2"/>
      <color indexed="8"/>
      <name val="Times New Roman"/>
      <family val="1"/>
    </font>
    <font>
      <sz val="12"/>
      <color indexed="8"/>
      <name val="Times New Roman"/>
      <family val="1"/>
    </font>
    <font>
      <sz val="8"/>
      <color indexed="8"/>
      <name val="Times New Roman"/>
      <family val="1"/>
    </font>
    <font>
      <sz val="10"/>
      <color indexed="8"/>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bgColor indexed="22"/>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dotted"/>
      <top>
        <color indexed="63"/>
      </top>
      <bottom style="thin"/>
    </border>
    <border>
      <left>
        <color indexed="63"/>
      </left>
      <right style="dotted"/>
      <top style="thin"/>
      <bottom style="thin"/>
    </border>
    <border>
      <left style="thin"/>
      <right>
        <color indexed="63"/>
      </right>
      <top style="thin"/>
      <bottom style="thin"/>
    </border>
    <border>
      <left>
        <color indexed="63"/>
      </left>
      <right style="thin"/>
      <top style="thin"/>
      <bottom style="thin"/>
    </border>
    <border>
      <left style="dotted"/>
      <right style="dotted"/>
      <top>
        <color indexed="63"/>
      </top>
      <bottom style="thin"/>
    </border>
    <border>
      <left style="dotted"/>
      <right style="dotted"/>
      <top style="thin"/>
      <bottom style="thin"/>
    </border>
    <border>
      <left style="dotted"/>
      <right style="dotted"/>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thin"/>
      <top style="thin"/>
      <bottom>
        <color indexed="63"/>
      </bottom>
    </border>
    <border>
      <left style="dotted"/>
      <right style="thin"/>
      <top>
        <color indexed="63"/>
      </top>
      <bottom style="thin"/>
    </border>
    <border>
      <left>
        <color indexed="63"/>
      </left>
      <right style="thin"/>
      <top style="thin"/>
      <bottom style="double"/>
    </border>
    <border>
      <left>
        <color indexed="63"/>
      </left>
      <right style="thin"/>
      <top>
        <color indexed="63"/>
      </top>
      <bottom style="thin"/>
    </border>
    <border>
      <left>
        <color indexed="63"/>
      </left>
      <right style="medium"/>
      <top>
        <color indexed="63"/>
      </top>
      <bottom style="thin"/>
    </border>
    <border>
      <left style="dotted"/>
      <right style="thin"/>
      <top style="thin"/>
      <bottom style="thin"/>
    </border>
    <border>
      <left style="thin"/>
      <right>
        <color indexed="63"/>
      </right>
      <top>
        <color indexed="63"/>
      </top>
      <bottom style="medium"/>
    </border>
    <border>
      <left>
        <color indexed="63"/>
      </left>
      <right>
        <color indexed="63"/>
      </right>
      <top style="thin"/>
      <bottom style="medium"/>
    </border>
    <border>
      <left style="dotted"/>
      <right style="dotted"/>
      <top style="thin"/>
      <bottom style="medium"/>
    </border>
    <border>
      <left style="dotted"/>
      <right style="dotted"/>
      <top>
        <color indexed="63"/>
      </top>
      <bottom style="medium"/>
    </border>
    <border>
      <left style="dotted"/>
      <right style="thin"/>
      <top>
        <color indexed="63"/>
      </top>
      <bottom style="medium"/>
    </border>
    <border>
      <left>
        <color indexed="63"/>
      </left>
      <right style="dotted"/>
      <top>
        <color indexed="63"/>
      </top>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9">
    <xf numFmtId="0" fontId="0" fillId="0" borderId="0" xfId="0" applyAlignment="1">
      <alignment/>
    </xf>
    <xf numFmtId="0" fontId="4" fillId="0" borderId="0" xfId="0" applyFont="1" applyAlignment="1">
      <alignment horizontal="center"/>
    </xf>
    <xf numFmtId="0" fontId="4" fillId="0" borderId="0" xfId="0" applyFont="1" applyAlignment="1">
      <alignment/>
    </xf>
    <xf numFmtId="167" fontId="4" fillId="0" borderId="0" xfId="0" applyNumberFormat="1" applyFont="1" applyAlignment="1">
      <alignment/>
    </xf>
    <xf numFmtId="0" fontId="5"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0" xfId="0" applyFont="1" applyAlignment="1">
      <alignment/>
    </xf>
    <xf numFmtId="167" fontId="5" fillId="0" borderId="12" xfId="0" applyNumberFormat="1" applyFont="1" applyBorder="1" applyAlignment="1">
      <alignment/>
    </xf>
    <xf numFmtId="169" fontId="4" fillId="0" borderId="0" xfId="42" applyNumberFormat="1" applyFont="1" applyAlignment="1">
      <alignment/>
    </xf>
    <xf numFmtId="0" fontId="5" fillId="0" borderId="13" xfId="0" applyFont="1" applyBorder="1" applyAlignment="1">
      <alignment horizontal="center" wrapText="1"/>
    </xf>
    <xf numFmtId="165" fontId="4" fillId="0" borderId="0" xfId="42" applyNumberFormat="1" applyFont="1" applyAlignment="1">
      <alignment/>
    </xf>
    <xf numFmtId="0" fontId="6" fillId="0" borderId="0" xfId="0" applyFont="1" applyAlignment="1">
      <alignment/>
    </xf>
    <xf numFmtId="0" fontId="6" fillId="0" borderId="0" xfId="0" applyFont="1" applyAlignment="1">
      <alignment horizontal="center"/>
    </xf>
    <xf numFmtId="167" fontId="6" fillId="0" borderId="0" xfId="0" applyNumberFormat="1" applyFont="1" applyAlignment="1">
      <alignment/>
    </xf>
    <xf numFmtId="0" fontId="4" fillId="0" borderId="12" xfId="0" applyFont="1" applyBorder="1" applyAlignment="1">
      <alignment/>
    </xf>
    <xf numFmtId="0" fontId="4" fillId="0" borderId="14" xfId="0" applyFont="1" applyBorder="1" applyAlignment="1">
      <alignment/>
    </xf>
    <xf numFmtId="0" fontId="4" fillId="0" borderId="0" xfId="0" applyFont="1" applyBorder="1" applyAlignment="1">
      <alignment/>
    </xf>
    <xf numFmtId="0" fontId="5" fillId="0" borderId="0" xfId="0" applyFont="1" applyAlignment="1">
      <alignment/>
    </xf>
    <xf numFmtId="165" fontId="5" fillId="0" borderId="0" xfId="42" applyNumberFormat="1" applyFont="1" applyAlignment="1">
      <alignment/>
    </xf>
    <xf numFmtId="0" fontId="4" fillId="0" borderId="0" xfId="0" applyFont="1" applyAlignment="1">
      <alignment/>
    </xf>
    <xf numFmtId="165" fontId="4" fillId="0" borderId="0" xfId="42" applyNumberFormat="1" applyFont="1" applyAlignment="1">
      <alignment/>
    </xf>
    <xf numFmtId="0" fontId="6" fillId="0" borderId="0" xfId="0" applyFont="1" applyAlignment="1">
      <alignment horizontal="left"/>
    </xf>
    <xf numFmtId="0" fontId="4" fillId="0" borderId="0" xfId="0" applyFont="1" applyAlignment="1">
      <alignment horizontal="right"/>
    </xf>
    <xf numFmtId="0" fontId="4" fillId="0" borderId="12" xfId="0" applyFont="1" applyBorder="1" applyAlignment="1">
      <alignment horizontal="left"/>
    </xf>
    <xf numFmtId="0" fontId="4" fillId="0" borderId="14" xfId="0" applyFont="1" applyBorder="1" applyAlignment="1">
      <alignment horizontal="left"/>
    </xf>
    <xf numFmtId="0" fontId="4" fillId="0" borderId="0" xfId="0" applyFont="1" applyAlignment="1">
      <alignment horizontal="left"/>
    </xf>
    <xf numFmtId="165" fontId="4" fillId="0" borderId="15" xfId="42" applyNumberFormat="1" applyFont="1" applyBorder="1" applyAlignment="1">
      <alignment/>
    </xf>
    <xf numFmtId="165" fontId="4" fillId="0" borderId="16" xfId="42" applyNumberFormat="1" applyFont="1" applyBorder="1" applyAlignment="1">
      <alignment horizontal="center" wrapText="1"/>
    </xf>
    <xf numFmtId="165" fontId="4" fillId="0" borderId="16" xfId="42" applyNumberFormat="1" applyFont="1" applyBorder="1" applyAlignment="1">
      <alignment/>
    </xf>
    <xf numFmtId="0" fontId="4" fillId="0" borderId="0" xfId="0" applyFont="1" applyBorder="1" applyAlignment="1">
      <alignment wrapText="1"/>
    </xf>
    <xf numFmtId="9" fontId="4" fillId="0" borderId="17" xfId="57" applyFont="1" applyBorder="1" applyAlignment="1">
      <alignment/>
    </xf>
    <xf numFmtId="165" fontId="4" fillId="0" borderId="18" xfId="42" applyNumberFormat="1" applyFont="1" applyBorder="1" applyAlignment="1">
      <alignment/>
    </xf>
    <xf numFmtId="165" fontId="4" fillId="33" borderId="17" xfId="42" applyNumberFormat="1" applyFont="1" applyFill="1" applyBorder="1" applyAlignment="1">
      <alignment/>
    </xf>
    <xf numFmtId="165" fontId="4" fillId="33" borderId="10" xfId="42" applyNumberFormat="1" applyFont="1" applyFill="1" applyBorder="1" applyAlignment="1">
      <alignment/>
    </xf>
    <xf numFmtId="0" fontId="5" fillId="0" borderId="14" xfId="0" applyFont="1" applyBorder="1" applyAlignment="1">
      <alignment wrapText="1"/>
    </xf>
    <xf numFmtId="0" fontId="4" fillId="0" borderId="0" xfId="0" applyFont="1" applyBorder="1" applyAlignment="1">
      <alignment horizontal="left" wrapText="1" indent="1"/>
    </xf>
    <xf numFmtId="0" fontId="4" fillId="0" borderId="0" xfId="0" applyFont="1" applyBorder="1" applyAlignment="1">
      <alignment horizontal="left" wrapText="1"/>
    </xf>
    <xf numFmtId="0" fontId="4" fillId="0" borderId="0" xfId="0" applyFont="1" applyBorder="1" applyAlignment="1">
      <alignment horizontal="left" vertical="center" wrapText="1" indent="1"/>
    </xf>
    <xf numFmtId="0" fontId="4" fillId="0" borderId="0" xfId="0" applyFont="1" applyBorder="1" applyAlignment="1">
      <alignment horizontal="left" readingOrder="1"/>
    </xf>
    <xf numFmtId="0" fontId="5" fillId="0" borderId="19" xfId="0" applyFont="1" applyBorder="1" applyAlignment="1">
      <alignment/>
    </xf>
    <xf numFmtId="0" fontId="4" fillId="0" borderId="19" xfId="0" applyFont="1" applyBorder="1" applyAlignment="1">
      <alignment/>
    </xf>
    <xf numFmtId="0" fontId="4" fillId="0" borderId="20" xfId="0" applyFont="1" applyBorder="1" applyAlignment="1">
      <alignment/>
    </xf>
    <xf numFmtId="0" fontId="3" fillId="0" borderId="21" xfId="0" applyFont="1" applyBorder="1" applyAlignment="1">
      <alignment horizontal="right"/>
    </xf>
    <xf numFmtId="165" fontId="4" fillId="33" borderId="22" xfId="42" applyNumberFormat="1" applyFont="1" applyFill="1" applyBorder="1" applyAlignment="1">
      <alignment/>
    </xf>
    <xf numFmtId="165" fontId="4" fillId="33" borderId="19" xfId="42" applyNumberFormat="1" applyFont="1" applyFill="1" applyBorder="1" applyAlignment="1">
      <alignment/>
    </xf>
    <xf numFmtId="165" fontId="4" fillId="33" borderId="23" xfId="42" applyNumberFormat="1" applyFont="1" applyFill="1" applyBorder="1" applyAlignment="1">
      <alignment/>
    </xf>
    <xf numFmtId="165" fontId="4" fillId="33" borderId="0" xfId="42" applyNumberFormat="1" applyFont="1" applyFill="1" applyBorder="1" applyAlignment="1">
      <alignment/>
    </xf>
    <xf numFmtId="165" fontId="4" fillId="33" borderId="24" xfId="42" applyNumberFormat="1" applyFont="1" applyFill="1" applyBorder="1" applyAlignment="1">
      <alignment/>
    </xf>
    <xf numFmtId="0" fontId="4" fillId="0" borderId="0" xfId="0" applyFont="1" applyBorder="1" applyAlignment="1">
      <alignment horizontal="justify" wrapText="1"/>
    </xf>
    <xf numFmtId="0" fontId="5"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horizontal="left" indent="3"/>
    </xf>
    <xf numFmtId="0" fontId="4" fillId="0" borderId="29" xfId="0" applyFont="1" applyBorder="1" applyAlignment="1">
      <alignment horizontal="left" indent="3"/>
    </xf>
    <xf numFmtId="0" fontId="4" fillId="0" borderId="30" xfId="0" applyFont="1" applyBorder="1" applyAlignment="1">
      <alignment/>
    </xf>
    <xf numFmtId="0" fontId="4" fillId="34" borderId="28" xfId="0" applyFont="1" applyFill="1" applyBorder="1" applyAlignment="1">
      <alignment/>
    </xf>
    <xf numFmtId="0" fontId="4" fillId="35" borderId="29" xfId="0" applyFont="1" applyFill="1" applyBorder="1" applyAlignment="1">
      <alignment/>
    </xf>
    <xf numFmtId="0" fontId="9" fillId="0" borderId="0" xfId="0" applyFont="1" applyAlignment="1">
      <alignment horizontal="center"/>
    </xf>
    <xf numFmtId="0" fontId="4" fillId="0" borderId="11" xfId="0" applyFont="1" applyBorder="1" applyAlignment="1">
      <alignment/>
    </xf>
    <xf numFmtId="0" fontId="4" fillId="34" borderId="11" xfId="0" applyFont="1" applyFill="1" applyBorder="1" applyAlignment="1">
      <alignment horizontal="center"/>
    </xf>
    <xf numFmtId="0" fontId="2" fillId="0" borderId="0" xfId="0" applyFont="1" applyFill="1" applyBorder="1" applyAlignment="1">
      <alignment horizontal="center" wrapText="1"/>
    </xf>
    <xf numFmtId="0" fontId="9" fillId="0" borderId="19" xfId="0" applyFont="1" applyFill="1" applyBorder="1" applyAlignment="1">
      <alignment horizontal="left" indent="1"/>
    </xf>
    <xf numFmtId="0" fontId="9" fillId="0" borderId="12" xfId="0" applyFont="1" applyFill="1" applyBorder="1" applyAlignment="1">
      <alignment horizontal="center"/>
    </xf>
    <xf numFmtId="0" fontId="9" fillId="0" borderId="14" xfId="0" applyFont="1" applyFill="1" applyBorder="1" applyAlignment="1">
      <alignment horizontal="center"/>
    </xf>
    <xf numFmtId="0" fontId="9" fillId="0" borderId="0" xfId="0" applyFont="1" applyFill="1" applyBorder="1" applyAlignment="1">
      <alignment horizontal="center"/>
    </xf>
    <xf numFmtId="0" fontId="2" fillId="0" borderId="19" xfId="0" applyFont="1" applyFill="1" applyBorder="1" applyAlignment="1">
      <alignment/>
    </xf>
    <xf numFmtId="0" fontId="9" fillId="0" borderId="19" xfId="0" applyFont="1" applyFill="1" applyBorder="1" applyAlignment="1">
      <alignment/>
    </xf>
    <xf numFmtId="0" fontId="9" fillId="0" borderId="31" xfId="0" applyFont="1" applyFill="1" applyBorder="1" applyAlignment="1">
      <alignment horizontal="left" indent="1"/>
    </xf>
    <xf numFmtId="0" fontId="2" fillId="0" borderId="19" xfId="0" applyFont="1" applyFill="1" applyBorder="1" applyAlignment="1">
      <alignment horizontal="left" indent="1"/>
    </xf>
    <xf numFmtId="0" fontId="2" fillId="0" borderId="19" xfId="0" applyFont="1" applyBorder="1" applyAlignment="1">
      <alignment/>
    </xf>
    <xf numFmtId="0" fontId="9" fillId="0" borderId="0" xfId="0" applyFont="1" applyBorder="1" applyAlignment="1">
      <alignment horizontal="center"/>
    </xf>
    <xf numFmtId="0" fontId="9" fillId="0" borderId="31" xfId="0" applyFont="1" applyBorder="1" applyAlignment="1">
      <alignment horizontal="left" wrapText="1" indent="1"/>
    </xf>
    <xf numFmtId="165" fontId="4" fillId="0" borderId="16" xfId="42" applyNumberFormat="1" applyFont="1" applyBorder="1" applyAlignment="1">
      <alignment horizontal="center"/>
    </xf>
    <xf numFmtId="0" fontId="9" fillId="0" borderId="32" xfId="0" applyFont="1" applyFill="1" applyBorder="1" applyAlignment="1">
      <alignment horizontal="center"/>
    </xf>
    <xf numFmtId="0" fontId="9" fillId="0" borderId="33" xfId="0" applyFont="1" applyFill="1" applyBorder="1" applyAlignment="1">
      <alignment horizontal="center"/>
    </xf>
    <xf numFmtId="0" fontId="9" fillId="0" borderId="16" xfId="0" applyFont="1" applyBorder="1" applyAlignment="1">
      <alignment horizontal="center"/>
    </xf>
    <xf numFmtId="165" fontId="4" fillId="1" borderId="11" xfId="42" applyNumberFormat="1" applyFont="1" applyFill="1" applyBorder="1" applyAlignment="1">
      <alignment horizontal="center"/>
    </xf>
    <xf numFmtId="169" fontId="4" fillId="1" borderId="11" xfId="42" applyNumberFormat="1" applyFont="1" applyFill="1" applyBorder="1" applyAlignment="1">
      <alignment horizontal="center"/>
    </xf>
    <xf numFmtId="169" fontId="4" fillId="0" borderId="0" xfId="42" applyNumberFormat="1" applyFont="1" applyBorder="1" applyAlignment="1">
      <alignment/>
    </xf>
    <xf numFmtId="0" fontId="4" fillId="1" borderId="12" xfId="0" applyFont="1" applyFill="1" applyBorder="1" applyAlignment="1">
      <alignment/>
    </xf>
    <xf numFmtId="0" fontId="5" fillId="0" borderId="10" xfId="0" applyFont="1" applyBorder="1" applyAlignment="1">
      <alignment horizontal="center"/>
    </xf>
    <xf numFmtId="0" fontId="4" fillId="0" borderId="34" xfId="0" applyFont="1" applyBorder="1" applyAlignment="1">
      <alignment horizontal="left" indent="2"/>
    </xf>
    <xf numFmtId="0" fontId="4" fillId="34" borderId="35" xfId="0" applyFont="1" applyFill="1" applyBorder="1" applyAlignment="1">
      <alignment/>
    </xf>
    <xf numFmtId="165" fontId="4" fillId="34" borderId="36" xfId="42" applyNumberFormat="1" applyFont="1" applyFill="1" applyBorder="1" applyAlignment="1">
      <alignment horizontal="center"/>
    </xf>
    <xf numFmtId="165" fontId="4" fillId="34" borderId="37" xfId="42" applyNumberFormat="1" applyFont="1" applyFill="1" applyBorder="1" applyAlignment="1">
      <alignment horizontal="center"/>
    </xf>
    <xf numFmtId="165" fontId="4" fillId="34" borderId="11" xfId="42" applyNumberFormat="1" applyFont="1" applyFill="1" applyBorder="1" applyAlignment="1">
      <alignment horizontal="center"/>
    </xf>
    <xf numFmtId="165" fontId="4" fillId="0" borderId="38" xfId="42" applyNumberFormat="1" applyFont="1" applyBorder="1" applyAlignment="1">
      <alignment horizontal="center"/>
    </xf>
    <xf numFmtId="0" fontId="4" fillId="0" borderId="39" xfId="0" applyFont="1" applyBorder="1" applyAlignment="1">
      <alignment/>
    </xf>
    <xf numFmtId="0" fontId="4" fillId="0" borderId="40" xfId="0" applyFont="1" applyBorder="1" applyAlignment="1">
      <alignment/>
    </xf>
    <xf numFmtId="0" fontId="4" fillId="0" borderId="19" xfId="0" applyFont="1" applyBorder="1" applyAlignment="1">
      <alignment/>
    </xf>
    <xf numFmtId="0" fontId="4" fillId="0" borderId="31" xfId="0" applyFont="1" applyBorder="1" applyAlignment="1">
      <alignment/>
    </xf>
    <xf numFmtId="37" fontId="4" fillId="0" borderId="41" xfId="42" applyNumberFormat="1" applyFont="1" applyBorder="1" applyAlignment="1">
      <alignment horizontal="right"/>
    </xf>
    <xf numFmtId="37" fontId="4" fillId="0" borderId="15" xfId="42" applyNumberFormat="1" applyFont="1" applyBorder="1" applyAlignment="1">
      <alignment horizontal="right"/>
    </xf>
    <xf numFmtId="37" fontId="4" fillId="0" borderId="23" xfId="0" applyNumberFormat="1" applyFont="1" applyBorder="1" applyAlignment="1">
      <alignment horizontal="right"/>
    </xf>
    <xf numFmtId="37" fontId="4" fillId="0" borderId="11" xfId="42" applyNumberFormat="1" applyFont="1" applyBorder="1" applyAlignment="1">
      <alignment horizontal="right"/>
    </xf>
    <xf numFmtId="39" fontId="4" fillId="0" borderId="38" xfId="42" applyNumberFormat="1" applyFont="1" applyBorder="1" applyAlignment="1">
      <alignment horizontal="right"/>
    </xf>
    <xf numFmtId="39" fontId="4" fillId="0" borderId="16" xfId="42" applyNumberFormat="1" applyFont="1" applyBorder="1" applyAlignment="1">
      <alignment horizontal="right"/>
    </xf>
    <xf numFmtId="39" fontId="4" fillId="0" borderId="0" xfId="42" applyNumberFormat="1" applyFont="1" applyBorder="1" applyAlignment="1">
      <alignment horizontal="right"/>
    </xf>
    <xf numFmtId="37" fontId="4" fillId="0" borderId="42" xfId="42" applyNumberFormat="1" applyFont="1" applyBorder="1" applyAlignment="1">
      <alignment horizontal="right"/>
    </xf>
    <xf numFmtId="0" fontId="4" fillId="35" borderId="11" xfId="0" applyFont="1" applyFill="1" applyBorder="1" applyAlignment="1">
      <alignment/>
    </xf>
    <xf numFmtId="174" fontId="4" fillId="0" borderId="36" xfId="42" applyNumberFormat="1" applyFont="1" applyBorder="1" applyAlignment="1">
      <alignment horizontal="center"/>
    </xf>
    <xf numFmtId="0" fontId="4" fillId="34" borderId="13" xfId="0" applyFont="1" applyFill="1" applyBorder="1" applyAlignment="1">
      <alignment horizontal="center"/>
    </xf>
    <xf numFmtId="0" fontId="4" fillId="36" borderId="0" xfId="0" applyFont="1" applyFill="1" applyAlignment="1">
      <alignment/>
    </xf>
    <xf numFmtId="165" fontId="4" fillId="34" borderId="12" xfId="42" applyNumberFormat="1" applyFont="1" applyFill="1" applyBorder="1" applyAlignment="1">
      <alignment horizontal="right" wrapText="1"/>
    </xf>
    <xf numFmtId="165" fontId="4" fillId="34" borderId="35" xfId="42" applyNumberFormat="1" applyFont="1" applyFill="1" applyBorder="1" applyAlignment="1">
      <alignment horizontal="right"/>
    </xf>
    <xf numFmtId="37" fontId="4" fillId="35" borderId="23" xfId="42" applyNumberFormat="1" applyFont="1" applyFill="1" applyBorder="1" applyAlignment="1">
      <alignment horizontal="right"/>
    </xf>
    <xf numFmtId="9" fontId="4" fillId="37" borderId="23" xfId="57" applyNumberFormat="1" applyFont="1" applyFill="1" applyBorder="1" applyAlignment="1">
      <alignment horizontal="right"/>
    </xf>
    <xf numFmtId="165" fontId="4" fillId="35" borderId="43" xfId="42" applyNumberFormat="1" applyFont="1" applyFill="1" applyBorder="1" applyAlignment="1">
      <alignment horizontal="right"/>
    </xf>
    <xf numFmtId="165" fontId="4" fillId="35" borderId="12" xfId="42" applyNumberFormat="1" applyFont="1" applyFill="1" applyBorder="1" applyAlignment="1">
      <alignment horizontal="right"/>
    </xf>
    <xf numFmtId="165" fontId="4" fillId="34" borderId="14" xfId="42" applyNumberFormat="1" applyFont="1" applyFill="1" applyBorder="1" applyAlignment="1">
      <alignment horizontal="right"/>
    </xf>
    <xf numFmtId="37" fontId="4" fillId="35" borderId="14" xfId="42" applyNumberFormat="1" applyFont="1" applyFill="1" applyBorder="1" applyAlignment="1">
      <alignment horizontal="right"/>
    </xf>
    <xf numFmtId="165" fontId="4" fillId="34" borderId="12" xfId="42" applyNumberFormat="1" applyFont="1" applyFill="1" applyBorder="1" applyAlignment="1">
      <alignment horizontal="right"/>
    </xf>
    <xf numFmtId="165" fontId="4" fillId="35" borderId="23" xfId="42" applyNumberFormat="1" applyFont="1" applyFill="1" applyBorder="1" applyAlignment="1">
      <alignment horizontal="right"/>
    </xf>
    <xf numFmtId="37" fontId="4" fillId="35" borderId="44" xfId="42" applyNumberFormat="1" applyFont="1" applyFill="1" applyBorder="1" applyAlignment="1">
      <alignment horizontal="right"/>
    </xf>
    <xf numFmtId="165" fontId="4" fillId="35" borderId="35" xfId="42" applyNumberFormat="1" applyFont="1" applyFill="1" applyBorder="1" applyAlignment="1">
      <alignment horizontal="right"/>
    </xf>
    <xf numFmtId="165" fontId="12" fillId="33" borderId="21" xfId="42" applyNumberFormat="1" applyFont="1" applyFill="1" applyBorder="1" applyAlignment="1">
      <alignment/>
    </xf>
    <xf numFmtId="165" fontId="5" fillId="0" borderId="21" xfId="42" applyNumberFormat="1" applyFont="1" applyFill="1" applyBorder="1" applyAlignment="1">
      <alignment/>
    </xf>
    <xf numFmtId="14" fontId="4" fillId="34" borderId="14" xfId="0" applyNumberFormat="1" applyFont="1" applyFill="1" applyBorder="1" applyAlignment="1">
      <alignment horizontal="left"/>
    </xf>
    <xf numFmtId="0" fontId="4" fillId="0" borderId="0" xfId="0" applyFont="1" applyAlignment="1">
      <alignment vertical="top" wrapText="1"/>
    </xf>
    <xf numFmtId="0" fontId="13" fillId="0" borderId="0" xfId="0" applyFont="1" applyAlignment="1">
      <alignment horizontal="left" vertical="top" wrapText="1" indent="2"/>
    </xf>
    <xf numFmtId="0" fontId="0" fillId="0" borderId="0" xfId="0" applyAlignment="1">
      <alignment horizontal="left" vertical="top" wrapText="1" indent="2"/>
    </xf>
    <xf numFmtId="0" fontId="5" fillId="0" borderId="16" xfId="0" applyFont="1" applyBorder="1" applyAlignment="1">
      <alignment horizontal="left" wrapText="1"/>
    </xf>
    <xf numFmtId="0" fontId="5" fillId="0" borderId="18" xfId="0" applyFont="1" applyBorder="1" applyAlignment="1">
      <alignment horizontal="left" wrapText="1"/>
    </xf>
    <xf numFmtId="0" fontId="5" fillId="0" borderId="18" xfId="0" applyFont="1" applyBorder="1" applyAlignment="1">
      <alignment wrapText="1"/>
    </xf>
    <xf numFmtId="0" fontId="4" fillId="0" borderId="0" xfId="0" applyFont="1" applyBorder="1" applyAlignment="1">
      <alignment horizontal="left" vertical="top" wrapText="1" indent="1"/>
    </xf>
    <xf numFmtId="0" fontId="4" fillId="0" borderId="0" xfId="0" applyFont="1" applyBorder="1" applyAlignment="1" quotePrefix="1">
      <alignment horizontal="center" wrapText="1"/>
    </xf>
    <xf numFmtId="9" fontId="4" fillId="37" borderId="45" xfId="0" applyNumberFormat="1" applyFont="1" applyFill="1" applyBorder="1" applyAlignment="1">
      <alignment horizontal="right" indent="1"/>
    </xf>
    <xf numFmtId="175" fontId="4" fillId="37" borderId="40" xfId="0" applyNumberFormat="1" applyFont="1" applyFill="1" applyBorder="1" applyAlignment="1">
      <alignment horizontal="right" indent="1"/>
    </xf>
    <xf numFmtId="0" fontId="5" fillId="0" borderId="25" xfId="0" applyFont="1" applyBorder="1" applyAlignment="1">
      <alignment vertical="top"/>
    </xf>
    <xf numFmtId="0" fontId="4" fillId="0" borderId="0" xfId="0" applyFont="1" applyBorder="1" applyAlignment="1">
      <alignment horizontal="center"/>
    </xf>
    <xf numFmtId="0" fontId="4" fillId="0" borderId="0" xfId="0" applyFont="1" applyBorder="1" applyAlignment="1">
      <alignment horizontal="left" indent="2"/>
    </xf>
    <xf numFmtId="165" fontId="4" fillId="0" borderId="0" xfId="42" applyNumberFormat="1" applyFont="1" applyBorder="1" applyAlignment="1">
      <alignment horizontal="center"/>
    </xf>
    <xf numFmtId="169" fontId="4" fillId="0" borderId="0" xfId="42" applyNumberFormat="1" applyFont="1" applyBorder="1" applyAlignment="1">
      <alignment horizontal="center"/>
    </xf>
    <xf numFmtId="165" fontId="4" fillId="0" borderId="23" xfId="42" applyNumberFormat="1" applyFont="1" applyBorder="1" applyAlignment="1">
      <alignment horizontal="center"/>
    </xf>
    <xf numFmtId="0" fontId="5" fillId="0" borderId="19" xfId="0" applyFont="1" applyFill="1" applyBorder="1" applyAlignment="1">
      <alignment horizontal="left"/>
    </xf>
    <xf numFmtId="0" fontId="5" fillId="0" borderId="0" xfId="0" applyFont="1" applyFill="1" applyBorder="1" applyAlignment="1">
      <alignment horizontal="left"/>
    </xf>
    <xf numFmtId="49" fontId="4" fillId="0" borderId="19" xfId="0" applyNumberFormat="1" applyFont="1" applyFill="1" applyBorder="1" applyAlignment="1">
      <alignment horizontal="right" indent="1"/>
    </xf>
    <xf numFmtId="0" fontId="4" fillId="0" borderId="0" xfId="0" applyFont="1" applyFill="1" applyBorder="1" applyAlignment="1">
      <alignment/>
    </xf>
    <xf numFmtId="0" fontId="4" fillId="0" borderId="0" xfId="0" applyFont="1" applyFill="1" applyBorder="1" applyAlignment="1">
      <alignment horizontal="left" indent="1"/>
    </xf>
    <xf numFmtId="0" fontId="5" fillId="0" borderId="19" xfId="0" applyFont="1" applyFill="1" applyBorder="1" applyAlignment="1">
      <alignment horizontal="left" wrapText="1"/>
    </xf>
    <xf numFmtId="0" fontId="5" fillId="0" borderId="0" xfId="0" applyFont="1" applyFill="1" applyBorder="1" applyAlignment="1">
      <alignment horizontal="left" wrapText="1"/>
    </xf>
    <xf numFmtId="0" fontId="9" fillId="0" borderId="0" xfId="0" applyFont="1" applyFill="1" applyBorder="1" applyAlignment="1">
      <alignment horizontal="left" indent="1"/>
    </xf>
    <xf numFmtId="49" fontId="9" fillId="0" borderId="0" xfId="0" applyNumberFormat="1" applyFont="1" applyFill="1" applyBorder="1" applyAlignment="1">
      <alignment horizontal="left" indent="2"/>
    </xf>
    <xf numFmtId="0" fontId="2" fillId="0" borderId="0" xfId="0" applyFont="1" applyFill="1" applyBorder="1" applyAlignment="1">
      <alignment/>
    </xf>
    <xf numFmtId="0" fontId="9" fillId="0" borderId="0" xfId="0" applyFont="1" applyFill="1" applyBorder="1" applyAlignment="1">
      <alignment/>
    </xf>
    <xf numFmtId="0" fontId="9" fillId="0" borderId="12" xfId="0" applyFont="1" applyFill="1" applyBorder="1" applyAlignment="1">
      <alignment horizontal="left" indent="1"/>
    </xf>
    <xf numFmtId="0" fontId="2" fillId="0" borderId="0" xfId="0" applyFont="1" applyFill="1" applyBorder="1" applyAlignment="1">
      <alignment horizontal="left" indent="1"/>
    </xf>
    <xf numFmtId="0" fontId="2" fillId="0" borderId="0" xfId="0" applyFont="1" applyBorder="1" applyAlignment="1">
      <alignment/>
    </xf>
    <xf numFmtId="0" fontId="9" fillId="0" borderId="0" xfId="0" applyFont="1" applyBorder="1" applyAlignment="1">
      <alignment horizontal="left" wrapText="1" indent="1"/>
    </xf>
    <xf numFmtId="0" fontId="9" fillId="0" borderId="12" xfId="0" applyFont="1" applyBorder="1" applyAlignment="1">
      <alignment horizontal="left" wrapText="1" indent="1"/>
    </xf>
    <xf numFmtId="0" fontId="2" fillId="0" borderId="0" xfId="0" applyFont="1" applyBorder="1" applyAlignment="1">
      <alignment wrapText="1"/>
    </xf>
    <xf numFmtId="0" fontId="9" fillId="0" borderId="12" xfId="0" applyFont="1" applyBorder="1" applyAlignment="1">
      <alignment horizontal="left" wrapText="1" indent="2"/>
    </xf>
    <xf numFmtId="0" fontId="5" fillId="0" borderId="34" xfId="0" applyFont="1" applyBorder="1" applyAlignment="1">
      <alignment/>
    </xf>
    <xf numFmtId="0" fontId="5" fillId="0" borderId="0" xfId="0" applyFont="1" applyBorder="1" applyAlignment="1">
      <alignment/>
    </xf>
    <xf numFmtId="0" fontId="5" fillId="0" borderId="0" xfId="0" applyFont="1" applyBorder="1" applyAlignment="1">
      <alignment horizontal="center" wrapText="1"/>
    </xf>
    <xf numFmtId="0" fontId="5" fillId="0" borderId="16" xfId="0" applyFont="1" applyBorder="1" applyAlignment="1">
      <alignment horizontal="center" wrapText="1"/>
    </xf>
    <xf numFmtId="169" fontId="5" fillId="0" borderId="16" xfId="42" applyNumberFormat="1" applyFont="1" applyBorder="1" applyAlignment="1">
      <alignment horizontal="center" wrapText="1"/>
    </xf>
    <xf numFmtId="0" fontId="5" fillId="0" borderId="15" xfId="0" applyFont="1" applyBorder="1" applyAlignment="1">
      <alignment horizontal="center" wrapText="1"/>
    </xf>
    <xf numFmtId="174" fontId="4" fillId="0" borderId="37" xfId="42" applyNumberFormat="1" applyFont="1" applyBorder="1" applyAlignment="1">
      <alignment horizontal="center"/>
    </xf>
    <xf numFmtId="37" fontId="4" fillId="0" borderId="46" xfId="42" applyNumberFormat="1" applyFont="1" applyBorder="1" applyAlignment="1">
      <alignment horizontal="right"/>
    </xf>
    <xf numFmtId="0" fontId="4" fillId="0" borderId="12" xfId="0" applyFont="1" applyFill="1" applyBorder="1" applyAlignment="1">
      <alignment/>
    </xf>
    <xf numFmtId="0" fontId="5" fillId="0" borderId="14" xfId="0" applyFont="1" applyBorder="1" applyAlignment="1">
      <alignment/>
    </xf>
    <xf numFmtId="0" fontId="5" fillId="0" borderId="35" xfId="0" applyFont="1" applyBorder="1" applyAlignment="1">
      <alignment horizontal="center" wrapText="1"/>
    </xf>
    <xf numFmtId="0" fontId="5" fillId="0" borderId="14" xfId="0" applyFont="1" applyBorder="1" applyAlignment="1">
      <alignment horizontal="center" wrapText="1"/>
    </xf>
    <xf numFmtId="169" fontId="5" fillId="0" borderId="14" xfId="42" applyNumberFormat="1" applyFont="1" applyBorder="1" applyAlignment="1">
      <alignment horizontal="center" wrapText="1"/>
    </xf>
    <xf numFmtId="49" fontId="4" fillId="0" borderId="47" xfId="0" applyNumberFormat="1" applyFont="1" applyFill="1" applyBorder="1" applyAlignment="1">
      <alignment horizontal="right" indent="1"/>
    </xf>
    <xf numFmtId="0" fontId="4" fillId="0" borderId="30" xfId="0" applyFont="1" applyFill="1" applyBorder="1" applyAlignment="1">
      <alignment/>
    </xf>
    <xf numFmtId="0" fontId="2" fillId="0" borderId="31" xfId="0" applyFont="1" applyFill="1" applyBorder="1" applyAlignment="1">
      <alignment/>
    </xf>
    <xf numFmtId="0" fontId="2" fillId="0" borderId="12" xfId="0" applyFont="1" applyFill="1" applyBorder="1" applyAlignment="1">
      <alignment/>
    </xf>
    <xf numFmtId="0" fontId="9" fillId="0" borderId="47" xfId="0" applyFont="1" applyFill="1" applyBorder="1" applyAlignment="1">
      <alignment horizontal="left" indent="1"/>
    </xf>
    <xf numFmtId="0" fontId="9" fillId="0" borderId="30" xfId="0" applyFont="1" applyFill="1" applyBorder="1" applyAlignment="1">
      <alignment horizontal="left" indent="1"/>
    </xf>
    <xf numFmtId="0" fontId="9" fillId="0" borderId="48" xfId="0" applyFont="1" applyFill="1" applyBorder="1" applyAlignment="1">
      <alignment horizontal="center"/>
    </xf>
    <xf numFmtId="165" fontId="4" fillId="34" borderId="49" xfId="42" applyNumberFormat="1" applyFont="1" applyFill="1" applyBorder="1" applyAlignment="1">
      <alignment horizontal="center"/>
    </xf>
    <xf numFmtId="174" fontId="4" fillId="0" borderId="50" xfId="42" applyNumberFormat="1" applyFont="1" applyBorder="1" applyAlignment="1">
      <alignment horizontal="center"/>
    </xf>
    <xf numFmtId="37" fontId="4" fillId="0" borderId="51" xfId="42" applyNumberFormat="1" applyFont="1" applyBorder="1" applyAlignment="1">
      <alignment horizontal="right"/>
    </xf>
    <xf numFmtId="0" fontId="9" fillId="0" borderId="30" xfId="0" applyFont="1" applyBorder="1" applyAlignment="1">
      <alignment horizontal="left" wrapText="1" indent="1"/>
    </xf>
    <xf numFmtId="0" fontId="9" fillId="0" borderId="52" xfId="0" applyFont="1" applyFill="1" applyBorder="1" applyAlignment="1">
      <alignment horizontal="center"/>
    </xf>
    <xf numFmtId="0" fontId="9" fillId="0" borderId="19" xfId="0" applyFont="1" applyBorder="1" applyAlignment="1">
      <alignment horizontal="left" indent="1"/>
    </xf>
    <xf numFmtId="0" fontId="9" fillId="0" borderId="47" xfId="0" applyFont="1" applyBorder="1" applyAlignment="1">
      <alignment horizontal="left" indent="1"/>
    </xf>
    <xf numFmtId="0" fontId="2" fillId="0" borderId="19" xfId="0" applyFont="1" applyBorder="1" applyAlignment="1">
      <alignment/>
    </xf>
    <xf numFmtId="0" fontId="9" fillId="0" borderId="19" xfId="0" applyFont="1" applyBorder="1" applyAlignment="1">
      <alignment horizontal="left"/>
    </xf>
    <xf numFmtId="49" fontId="9" fillId="0" borderId="19" xfId="0" applyNumberFormat="1" applyFont="1" applyFill="1" applyBorder="1" applyAlignment="1">
      <alignment horizontal="left"/>
    </xf>
    <xf numFmtId="0" fontId="9" fillId="0" borderId="31" xfId="0" applyFont="1" applyBorder="1" applyAlignment="1">
      <alignment horizontal="left"/>
    </xf>
    <xf numFmtId="0" fontId="5" fillId="0" borderId="12" xfId="0" applyFont="1" applyBorder="1" applyAlignment="1">
      <alignment horizontal="center"/>
    </xf>
    <xf numFmtId="0" fontId="4" fillId="0" borderId="0" xfId="0" applyFont="1" applyAlignment="1">
      <alignment vertical="top" wrapText="1"/>
    </xf>
    <xf numFmtId="0" fontId="4" fillId="0" borderId="28" xfId="0" applyFont="1" applyBorder="1" applyAlignment="1">
      <alignment horizontal="left" vertical="top" wrapText="1" indent="1"/>
    </xf>
    <xf numFmtId="0" fontId="0" fillId="0" borderId="0" xfId="0" applyAlignment="1">
      <alignment horizontal="left" wrapText="1" indent="1"/>
    </xf>
    <xf numFmtId="0" fontId="0" fillId="0" borderId="28" xfId="0" applyBorder="1" applyAlignment="1">
      <alignment horizontal="left" wrapText="1" indent="1"/>
    </xf>
    <xf numFmtId="0" fontId="10" fillId="0" borderId="12" xfId="0" applyFont="1" applyBorder="1" applyAlignment="1">
      <alignment horizontal="center"/>
    </xf>
    <xf numFmtId="165" fontId="4" fillId="35" borderId="0" xfId="42" applyNumberFormat="1" applyFont="1" applyFill="1" applyBorder="1" applyAlignment="1">
      <alignment horizontal="right"/>
    </xf>
    <xf numFmtId="0" fontId="9" fillId="35" borderId="21" xfId="0" applyFont="1" applyFill="1" applyBorder="1" applyAlignment="1">
      <alignment horizontal="right"/>
    </xf>
    <xf numFmtId="0" fontId="5" fillId="0" borderId="53" xfId="0" applyFont="1" applyBorder="1" applyAlignment="1">
      <alignment horizontal="left" wrapText="1"/>
    </xf>
    <xf numFmtId="0" fontId="5" fillId="0" borderId="16" xfId="0" applyFont="1" applyBorder="1" applyAlignment="1">
      <alignment horizontal="left" wrapText="1"/>
    </xf>
    <xf numFmtId="0" fontId="5" fillId="0" borderId="22" xfId="0" applyFont="1" applyBorder="1" applyAlignment="1">
      <alignment horizontal="left" wrapText="1"/>
    </xf>
    <xf numFmtId="0" fontId="5" fillId="0" borderId="18" xfId="0" applyFont="1" applyBorder="1" applyAlignment="1">
      <alignment horizontal="left" wrapText="1"/>
    </xf>
    <xf numFmtId="0" fontId="5" fillId="0" borderId="22" xfId="0" applyFont="1" applyBorder="1" applyAlignment="1">
      <alignment wrapText="1"/>
    </xf>
    <xf numFmtId="0" fontId="5" fillId="0" borderId="18" xfId="0" applyFont="1" applyBorder="1" applyAlignment="1">
      <alignment wrapText="1"/>
    </xf>
    <xf numFmtId="0" fontId="4" fillId="0" borderId="0" xfId="0" applyFont="1" applyAlignment="1">
      <alignment horizontal="center"/>
    </xf>
    <xf numFmtId="0" fontId="4" fillId="0" borderId="12" xfId="0" applyFont="1" applyBorder="1" applyAlignment="1">
      <alignment/>
    </xf>
    <xf numFmtId="0" fontId="4" fillId="0" borderId="14" xfId="0" applyFont="1" applyBorder="1" applyAlignment="1">
      <alignment/>
    </xf>
    <xf numFmtId="0" fontId="10" fillId="0" borderId="0" xfId="0" applyFont="1" applyAlignment="1">
      <alignment horizontal="center"/>
    </xf>
    <xf numFmtId="0" fontId="10" fillId="0" borderId="23" xfId="0" applyFont="1" applyBorder="1" applyAlignment="1">
      <alignment horizontal="center"/>
    </xf>
    <xf numFmtId="0" fontId="5" fillId="0" borderId="0" xfId="0" applyFont="1" applyAlignment="1">
      <alignment horizontal="center"/>
    </xf>
    <xf numFmtId="0" fontId="5" fillId="0" borderId="23"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5" fillId="0" borderId="53" xfId="0" applyFont="1" applyBorder="1" applyAlignment="1">
      <alignment/>
    </xf>
    <xf numFmtId="0" fontId="5" fillId="0" borderId="15"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0">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ont>
        <b/>
        <i val="0"/>
        <strike val="0"/>
        <color indexed="12"/>
      </font>
      <fill>
        <patternFill>
          <bgColor indexed="43"/>
        </patternFill>
      </fill>
    </dxf>
    <dxf>
      <font>
        <b/>
        <i val="0"/>
        <strike val="0"/>
        <color indexed="1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66675</xdr:rowOff>
    </xdr:from>
    <xdr:to>
      <xdr:col>4</xdr:col>
      <xdr:colOff>1352550</xdr:colOff>
      <xdr:row>38</xdr:row>
      <xdr:rowOff>66675</xdr:rowOff>
    </xdr:to>
    <xdr:sp>
      <xdr:nvSpPr>
        <xdr:cNvPr id="1" name="Text Box 2"/>
        <xdr:cNvSpPr txBox="1">
          <a:spLocks noChangeArrowheads="1"/>
        </xdr:cNvSpPr>
      </xdr:nvSpPr>
      <xdr:spPr>
        <a:xfrm>
          <a:off x="2647950" y="7000875"/>
          <a:ext cx="4819650" cy="685800"/>
        </a:xfrm>
        <a:prstGeom prst="rect">
          <a:avLst/>
        </a:prstGeom>
        <a:solidFill>
          <a:srgbClr val="FFFFFF"/>
        </a:solid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a:t>
          </a:r>
          <a:r>
            <a:rPr lang="en-US" cap="none" sz="1200" b="0" i="0" u="none" baseline="0">
              <a:solidFill>
                <a:srgbClr val="000000"/>
              </a:solidFill>
              <a:latin typeface="Times New Roman"/>
              <a:ea typeface="Times New Roman"/>
              <a:cs typeface="Times New Roman"/>
            </a:rPr>
            <a:t>  You may receive an error message about the inability of the program to calculate a formula due to a circular reference.  You will find that if you input the information in the green shaded cells anyway, the calculation will be done.  
</a:t>
          </a:r>
          <a:r>
            <a:rPr lang="en-US" cap="none" sz="1200" b="0" i="0" u="none" baseline="0">
              <a:solidFill>
                <a:srgbClr val="000000"/>
              </a:solidFill>
              <a:latin typeface="Times New Roman"/>
              <a:ea typeface="Times New Roman"/>
              <a:cs typeface="Times New Roman"/>
            </a:rPr>
            <a:t>        If you have trouble with this, please contact the CIAB.</a:t>
          </a:r>
        </a:p>
      </xdr:txBody>
    </xdr:sp>
    <xdr:clientData/>
  </xdr:twoCellAnchor>
  <xdr:twoCellAnchor>
    <xdr:from>
      <xdr:col>1</xdr:col>
      <xdr:colOff>2305050</xdr:colOff>
      <xdr:row>42</xdr:row>
      <xdr:rowOff>104775</xdr:rowOff>
    </xdr:from>
    <xdr:to>
      <xdr:col>4</xdr:col>
      <xdr:colOff>1314450</xdr:colOff>
      <xdr:row>46</xdr:row>
      <xdr:rowOff>142875</xdr:rowOff>
    </xdr:to>
    <xdr:sp>
      <xdr:nvSpPr>
        <xdr:cNvPr id="2" name="Text Box 3"/>
        <xdr:cNvSpPr txBox="1">
          <a:spLocks noChangeArrowheads="1"/>
        </xdr:cNvSpPr>
      </xdr:nvSpPr>
      <xdr:spPr>
        <a:xfrm>
          <a:off x="2600325" y="8477250"/>
          <a:ext cx="4829175" cy="7334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If an item that you manufactured does not appear on the list of products, please change a line or insert as many additional rows as you need.  Copy the formulas down from the preceding rows and then input the data accordingly.
</a:t>
          </a:r>
          <a:r>
            <a:rPr lang="en-US" cap="none" sz="1200" b="0" i="0" u="none" baseline="0">
              <a:solidFill>
                <a:srgbClr val="000000"/>
              </a:solidFill>
              <a:latin typeface="Times New Roman"/>
              <a:ea typeface="Times New Roman"/>
              <a:cs typeface="Times New Roman"/>
            </a:rPr>
            <a:t>        If you have trouble with this, please contact the CIAB.</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28575</xdr:rowOff>
    </xdr:from>
    <xdr:to>
      <xdr:col>7</xdr:col>
      <xdr:colOff>9525</xdr:colOff>
      <xdr:row>10</xdr:row>
      <xdr:rowOff>0</xdr:rowOff>
    </xdr:to>
    <xdr:sp>
      <xdr:nvSpPr>
        <xdr:cNvPr id="1" name="Text Box 1"/>
        <xdr:cNvSpPr txBox="1">
          <a:spLocks noChangeArrowheads="1"/>
        </xdr:cNvSpPr>
      </xdr:nvSpPr>
      <xdr:spPr>
        <a:xfrm>
          <a:off x="342900" y="1666875"/>
          <a:ext cx="7886700" cy="3905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report is required of all handlers processing tart cherries.  It is due by close of business, Eastern time, November 1 of each crop year.  Please complete both sides of this form.</a:t>
          </a:r>
        </a:p>
      </xdr:txBody>
    </xdr:sp>
    <xdr:clientData/>
  </xdr:twoCellAnchor>
  <xdr:twoCellAnchor>
    <xdr:from>
      <xdr:col>2</xdr:col>
      <xdr:colOff>152400</xdr:colOff>
      <xdr:row>31</xdr:row>
      <xdr:rowOff>200025</xdr:rowOff>
    </xdr:from>
    <xdr:to>
      <xdr:col>6</xdr:col>
      <xdr:colOff>1304925</xdr:colOff>
      <xdr:row>37</xdr:row>
      <xdr:rowOff>142875</xdr:rowOff>
    </xdr:to>
    <xdr:sp>
      <xdr:nvSpPr>
        <xdr:cNvPr id="2" name="Text Box 7"/>
        <xdr:cNvSpPr txBox="1">
          <a:spLocks noChangeArrowheads="1"/>
        </xdr:cNvSpPr>
      </xdr:nvSpPr>
      <xdr:spPr>
        <a:xfrm>
          <a:off x="733425" y="8543925"/>
          <a:ext cx="7353300" cy="1104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1.  The sum of "Fruit Processed" + ""At-plant Diversion" must equal the total for all Form 1's, Weekly Raw Product Report, submitted for the season.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2.  Each handler's default inventory reserve obligation is the "Restricted Pounds" calculated above.  This amouint of product must be in inventory reserves until the planned diversion activities are completed and submitted to the CIAB for diversion credits.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3.  Forms 5A, Inventory Reserve Summary, and Forms 5B, Inventory Location Report, must accompany this report and document the locations and the specific products placed into inventory reserves.</a:t>
          </a:r>
        </a:p>
      </xdr:txBody>
    </xdr:sp>
    <xdr:clientData/>
  </xdr:twoCellAnchor>
  <xdr:twoCellAnchor>
    <xdr:from>
      <xdr:col>1</xdr:col>
      <xdr:colOff>57150</xdr:colOff>
      <xdr:row>38</xdr:row>
      <xdr:rowOff>0</xdr:rowOff>
    </xdr:from>
    <xdr:to>
      <xdr:col>6</xdr:col>
      <xdr:colOff>1295400</xdr:colOff>
      <xdr:row>40</xdr:row>
      <xdr:rowOff>0</xdr:rowOff>
    </xdr:to>
    <xdr:sp>
      <xdr:nvSpPr>
        <xdr:cNvPr id="3" name="Text Box 8"/>
        <xdr:cNvSpPr txBox="1">
          <a:spLocks noChangeArrowheads="1"/>
        </xdr:cNvSpPr>
      </xdr:nvSpPr>
      <xdr:spPr>
        <a:xfrm>
          <a:off x="361950" y="9696450"/>
          <a:ext cx="7715250" cy="381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undersigned hereby certifies to the CIAB and the Secretary of Agriculture that his is a true and correct Handler Reserve Plan and Final Pack Report for the undersigned Handler of the indicated crop year.</a:t>
          </a:r>
        </a:p>
      </xdr:txBody>
    </xdr:sp>
    <xdr:clientData/>
  </xdr:twoCellAnchor>
  <xdr:twoCellAnchor>
    <xdr:from>
      <xdr:col>1</xdr:col>
      <xdr:colOff>47625</xdr:colOff>
      <xdr:row>0</xdr:row>
      <xdr:rowOff>190500</xdr:rowOff>
    </xdr:from>
    <xdr:to>
      <xdr:col>2</xdr:col>
      <xdr:colOff>638175</xdr:colOff>
      <xdr:row>4</xdr:row>
      <xdr:rowOff>9525</xdr:rowOff>
    </xdr:to>
    <xdr:grpSp>
      <xdr:nvGrpSpPr>
        <xdr:cNvPr id="4" name="Group 17"/>
        <xdr:cNvGrpSpPr>
          <a:grpSpLocks/>
        </xdr:cNvGrpSpPr>
      </xdr:nvGrpSpPr>
      <xdr:grpSpPr>
        <a:xfrm>
          <a:off x="352425" y="190500"/>
          <a:ext cx="866775" cy="733425"/>
          <a:chOff x="56" y="13"/>
          <a:chExt cx="91" cy="77"/>
        </a:xfrm>
        <a:solidFill>
          <a:srgbClr val="FFFFFF"/>
        </a:solidFill>
      </xdr:grpSpPr>
      <xdr:sp>
        <xdr:nvSpPr>
          <xdr:cNvPr id="5" name="Text Box 9"/>
          <xdr:cNvSpPr txBox="1">
            <a:spLocks noChangeArrowheads="1"/>
          </xdr:cNvSpPr>
        </xdr:nvSpPr>
        <xdr:spPr>
          <a:xfrm>
            <a:off x="56" y="13"/>
            <a:ext cx="91" cy="77"/>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CIAB
</a:t>
            </a:r>
            <a:r>
              <a:rPr lang="en-US" cap="none" sz="1200" b="1" i="0" u="none" baseline="0">
                <a:solidFill>
                  <a:srgbClr val="000000"/>
                </a:solidFill>
                <a:latin typeface="Times New Roman"/>
                <a:ea typeface="Times New Roman"/>
                <a:cs typeface="Times New Roman"/>
              </a:rPr>
              <a:t>FORM #4
</a:t>
            </a:r>
            <a:r>
              <a:rPr lang="en-US" cap="none" sz="1200" b="1" i="0" u="none" baseline="0">
                <a:solidFill>
                  <a:srgbClr val="000000"/>
                </a:solidFill>
                <a:latin typeface="Times New Roman"/>
                <a:ea typeface="Times New Roman"/>
                <a:cs typeface="Times New Roman"/>
              </a:rPr>
              <a:t>FRONT</a:t>
            </a:r>
          </a:p>
        </xdr:txBody>
      </xdr:sp>
      <xdr:sp>
        <xdr:nvSpPr>
          <xdr:cNvPr id="6" name="Line 10"/>
          <xdr:cNvSpPr>
            <a:spLocks/>
          </xdr:cNvSpPr>
        </xdr:nvSpPr>
        <xdr:spPr>
          <a:xfrm>
            <a:off x="69" y="52"/>
            <a:ext cx="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0</xdr:rowOff>
    </xdr:from>
    <xdr:to>
      <xdr:col>1</xdr:col>
      <xdr:colOff>847725</xdr:colOff>
      <xdr:row>4</xdr:row>
      <xdr:rowOff>19050</xdr:rowOff>
    </xdr:to>
    <xdr:grpSp>
      <xdr:nvGrpSpPr>
        <xdr:cNvPr id="1" name="Group 1"/>
        <xdr:cNvGrpSpPr>
          <a:grpSpLocks/>
        </xdr:cNvGrpSpPr>
      </xdr:nvGrpSpPr>
      <xdr:grpSpPr>
        <a:xfrm>
          <a:off x="581025" y="200025"/>
          <a:ext cx="581025" cy="619125"/>
          <a:chOff x="56" y="170"/>
          <a:chExt cx="91" cy="66"/>
        </a:xfrm>
        <a:solidFill>
          <a:srgbClr val="FFFFFF"/>
        </a:solidFill>
      </xdr:grpSpPr>
      <xdr:sp>
        <xdr:nvSpPr>
          <xdr:cNvPr id="2" name="Text Box 2"/>
          <xdr:cNvSpPr txBox="1">
            <a:spLocks noChangeArrowheads="1"/>
          </xdr:cNvSpPr>
        </xdr:nvSpPr>
        <xdr:spPr>
          <a:xfrm>
            <a:off x="56" y="170"/>
            <a:ext cx="91" cy="66"/>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200" b="1" i="0" u="none" baseline="0">
                <a:solidFill>
                  <a:srgbClr val="000000"/>
                </a:solidFill>
                <a:latin typeface="Times New Roman"/>
                <a:ea typeface="Times New Roman"/>
                <a:cs typeface="Times New Roman"/>
              </a:rPr>
              <a:t>CIAB
</a:t>
            </a:r>
            <a:r>
              <a:rPr lang="en-US" cap="none" sz="1200" b="1" i="0" u="none" baseline="0">
                <a:solidFill>
                  <a:srgbClr val="000000"/>
                </a:solidFill>
                <a:latin typeface="Times New Roman"/>
                <a:ea typeface="Times New Roman"/>
                <a:cs typeface="Times New Roman"/>
              </a:rPr>
              <a:t>FORM #4
</a:t>
            </a:r>
            <a:r>
              <a:rPr lang="en-US" cap="none" sz="1200" b="1" i="0" u="none" baseline="0">
                <a:solidFill>
                  <a:srgbClr val="000000"/>
                </a:solidFill>
                <a:latin typeface="Times New Roman"/>
                <a:ea typeface="Times New Roman"/>
                <a:cs typeface="Times New Roman"/>
              </a:rPr>
              <a:t>BACK</a:t>
            </a:r>
          </a:p>
        </xdr:txBody>
      </xdr:sp>
      <xdr:sp>
        <xdr:nvSpPr>
          <xdr:cNvPr id="3" name="Line 3"/>
          <xdr:cNvSpPr>
            <a:spLocks/>
          </xdr:cNvSpPr>
        </xdr:nvSpPr>
        <xdr:spPr>
          <a:xfrm>
            <a:off x="67" y="212"/>
            <a:ext cx="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304800</xdr:colOff>
      <xdr:row>47</xdr:row>
      <xdr:rowOff>114300</xdr:rowOff>
    </xdr:from>
    <xdr:to>
      <xdr:col>8</xdr:col>
      <xdr:colOff>57150</xdr:colOff>
      <xdr:row>55</xdr:row>
      <xdr:rowOff>28575</xdr:rowOff>
    </xdr:to>
    <xdr:sp>
      <xdr:nvSpPr>
        <xdr:cNvPr id="4" name="Text Box 4"/>
        <xdr:cNvSpPr txBox="1">
          <a:spLocks noChangeArrowheads="1"/>
        </xdr:cNvSpPr>
      </xdr:nvSpPr>
      <xdr:spPr>
        <a:xfrm>
          <a:off x="304800" y="9515475"/>
          <a:ext cx="7038975" cy="15906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According to the Paperwork Reduction Act of 1995, no persons are required to respond toa  collection of information unless it displays a valid OBM control number.  The valid OMB control number to this information collection is 0581-0177.  The time required to complete this information collection is estimated to average 15 minutes per response, including the time for revieiwng the collection of information.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The U.S. Department of Agriculture (USDA) prohibits discrimination in its programs on the basis of race, color, national origni, sex, religion, age, disability, political beliefs, and marital or familial status.  (Not all prohibited bases apply to all programs.)  Persons with disabilities who require alternative means for communication of program informtion (Braille, large print, audio tape, etc.) should contact the USDA Office of Communications at (202) 720-1127 (voice) (202) 720-7808 (TDD)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To file a complaint, write the Secretary of Agriculture, U.S. Department of Agriculture, Washington, D.C. 20250, or call 1-800-245-6340 (voice) or (202) 720-1127 (TDD).  USDA is an equal opportunity employer.</a:t>
          </a:r>
        </a:p>
      </xdr:txBody>
    </xdr:sp>
    <xdr:clientData/>
  </xdr:twoCellAnchor>
  <xdr:twoCellAnchor>
    <xdr:from>
      <xdr:col>1</xdr:col>
      <xdr:colOff>809625</xdr:colOff>
      <xdr:row>8</xdr:row>
      <xdr:rowOff>76200</xdr:rowOff>
    </xdr:from>
    <xdr:to>
      <xdr:col>3</xdr:col>
      <xdr:colOff>161925</xdr:colOff>
      <xdr:row>8</xdr:row>
      <xdr:rowOff>85725</xdr:rowOff>
    </xdr:to>
    <xdr:sp>
      <xdr:nvSpPr>
        <xdr:cNvPr id="5" name="Straight Arrow Connector 9"/>
        <xdr:cNvSpPr>
          <a:spLocks/>
        </xdr:cNvSpPr>
      </xdr:nvSpPr>
      <xdr:spPr>
        <a:xfrm flipV="1">
          <a:off x="1123950" y="2047875"/>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809625</xdr:colOff>
      <xdr:row>12</xdr:row>
      <xdr:rowOff>76200</xdr:rowOff>
    </xdr:from>
    <xdr:to>
      <xdr:col>3</xdr:col>
      <xdr:colOff>161925</xdr:colOff>
      <xdr:row>12</xdr:row>
      <xdr:rowOff>85725</xdr:rowOff>
    </xdr:to>
    <xdr:sp>
      <xdr:nvSpPr>
        <xdr:cNvPr id="6" name="Straight Arrow Connector 10"/>
        <xdr:cNvSpPr>
          <a:spLocks/>
        </xdr:cNvSpPr>
      </xdr:nvSpPr>
      <xdr:spPr>
        <a:xfrm flipV="1">
          <a:off x="1123950" y="2809875"/>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809625</xdr:colOff>
      <xdr:row>20</xdr:row>
      <xdr:rowOff>114300</xdr:rowOff>
    </xdr:from>
    <xdr:to>
      <xdr:col>3</xdr:col>
      <xdr:colOff>161925</xdr:colOff>
      <xdr:row>20</xdr:row>
      <xdr:rowOff>123825</xdr:rowOff>
    </xdr:to>
    <xdr:sp>
      <xdr:nvSpPr>
        <xdr:cNvPr id="7" name="Straight Arrow Connector 11"/>
        <xdr:cNvSpPr>
          <a:spLocks/>
        </xdr:cNvSpPr>
      </xdr:nvSpPr>
      <xdr:spPr>
        <a:xfrm flipV="1">
          <a:off x="1123950" y="4371975"/>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809625</xdr:colOff>
      <xdr:row>16</xdr:row>
      <xdr:rowOff>76200</xdr:rowOff>
    </xdr:from>
    <xdr:to>
      <xdr:col>3</xdr:col>
      <xdr:colOff>161925</xdr:colOff>
      <xdr:row>16</xdr:row>
      <xdr:rowOff>85725</xdr:rowOff>
    </xdr:to>
    <xdr:sp>
      <xdr:nvSpPr>
        <xdr:cNvPr id="8" name="Straight Arrow Connector 12"/>
        <xdr:cNvSpPr>
          <a:spLocks/>
        </xdr:cNvSpPr>
      </xdr:nvSpPr>
      <xdr:spPr>
        <a:xfrm flipV="1">
          <a:off x="1123950" y="3571875"/>
          <a:ext cx="1381125" cy="952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F52"/>
  <sheetViews>
    <sheetView showGridLines="0" tabSelected="1" zoomScale="75" zoomScaleNormal="75" zoomScalePageLayoutView="0" workbookViewId="0" topLeftCell="A1">
      <pane ySplit="7" topLeftCell="A8" activePane="bottomLeft" state="frozen"/>
      <selection pane="topLeft" activeCell="A1" sqref="A1"/>
      <selection pane="bottomLeft" activeCell="C6" sqref="C6"/>
    </sheetView>
  </sheetViews>
  <sheetFormatPr defaultColWidth="9.140625" defaultRowHeight="12.75"/>
  <cols>
    <col min="1" max="1" width="4.421875" style="2" customWidth="1"/>
    <col min="2" max="2" width="34.8515625" style="2" customWidth="1"/>
    <col min="3" max="3" width="15.00390625" style="2" customWidth="1"/>
    <col min="4" max="4" width="37.421875" style="2" customWidth="1"/>
    <col min="5" max="5" width="20.421875" style="2" customWidth="1"/>
    <col min="6" max="6" width="15.57421875" style="2" customWidth="1"/>
    <col min="7" max="16384" width="9.140625" style="2" customWidth="1"/>
  </cols>
  <sheetData>
    <row r="2" spans="2:5" ht="15">
      <c r="B2" s="184" t="s">
        <v>83</v>
      </c>
      <c r="C2" s="184"/>
      <c r="D2" s="184"/>
      <c r="E2" s="184"/>
    </row>
    <row r="4" ht="15.75" thickBot="1"/>
    <row r="5" spans="2:5" ht="24" customHeight="1">
      <c r="B5" s="129" t="s">
        <v>53</v>
      </c>
      <c r="C5" s="52"/>
      <c r="D5" s="186"/>
      <c r="E5" s="187"/>
    </row>
    <row r="6" spans="2:5" ht="24" customHeight="1">
      <c r="B6" s="53" t="s">
        <v>51</v>
      </c>
      <c r="C6" s="127"/>
      <c r="D6" s="188"/>
      <c r="E6" s="187"/>
    </row>
    <row r="7" spans="2:5" ht="24" customHeight="1" thickBot="1">
      <c r="B7" s="54" t="s">
        <v>52</v>
      </c>
      <c r="C7" s="128" t="s">
        <v>101</v>
      </c>
      <c r="D7" s="188"/>
      <c r="E7" s="187"/>
    </row>
    <row r="9" ht="15.75" thickBot="1"/>
    <row r="10" spans="2:5" ht="15">
      <c r="B10" s="50" t="s">
        <v>90</v>
      </c>
      <c r="C10" s="51"/>
      <c r="D10" s="51"/>
      <c r="E10" s="52"/>
    </row>
    <row r="11" spans="2:5" ht="15">
      <c r="B11" s="56"/>
      <c r="C11" s="17" t="s">
        <v>50</v>
      </c>
      <c r="D11" s="17"/>
      <c r="E11" s="88"/>
    </row>
    <row r="12" spans="2:5" ht="15.75" thickBot="1">
      <c r="B12" s="57"/>
      <c r="C12" s="55" t="s">
        <v>54</v>
      </c>
      <c r="D12" s="55"/>
      <c r="E12" s="89"/>
    </row>
    <row r="15" spans="2:3" ht="15">
      <c r="B15" s="7" t="s">
        <v>72</v>
      </c>
      <c r="C15" s="2" t="s">
        <v>89</v>
      </c>
    </row>
    <row r="18" ht="15">
      <c r="B18" s="7" t="s">
        <v>91</v>
      </c>
    </row>
    <row r="19" ht="15">
      <c r="C19" s="2" t="s">
        <v>73</v>
      </c>
    </row>
    <row r="20" ht="15">
      <c r="C20" s="2" t="s">
        <v>75</v>
      </c>
    </row>
    <row r="22" ht="15">
      <c r="C22" s="2" t="s">
        <v>74</v>
      </c>
    </row>
    <row r="23" spans="2:6" ht="29.25" customHeight="1">
      <c r="B23" s="120" t="s">
        <v>94</v>
      </c>
      <c r="C23" s="185" t="s">
        <v>102</v>
      </c>
      <c r="D23" s="185"/>
      <c r="E23" s="185"/>
      <c r="F23" s="185"/>
    </row>
    <row r="24" spans="2:6" ht="15">
      <c r="B24" s="121"/>
      <c r="C24" s="185"/>
      <c r="D24" s="185"/>
      <c r="E24" s="185"/>
      <c r="F24" s="185"/>
    </row>
    <row r="25" spans="3:6" ht="15">
      <c r="C25" s="185"/>
      <c r="D25" s="185"/>
      <c r="E25" s="185"/>
      <c r="F25" s="185"/>
    </row>
    <row r="26" spans="3:6" ht="15">
      <c r="C26" s="185"/>
      <c r="D26" s="185"/>
      <c r="E26" s="185"/>
      <c r="F26" s="185"/>
    </row>
    <row r="27" spans="3:6" ht="24" customHeight="1">
      <c r="C27" s="185"/>
      <c r="D27" s="185"/>
      <c r="E27" s="185"/>
      <c r="F27" s="185"/>
    </row>
    <row r="28" spans="3:6" ht="15">
      <c r="C28" s="119"/>
      <c r="D28" s="119"/>
      <c r="E28" s="119"/>
      <c r="F28" s="119"/>
    </row>
    <row r="29" ht="15">
      <c r="B29" s="7" t="s">
        <v>92</v>
      </c>
    </row>
    <row r="30" spans="2:3" ht="15">
      <c r="B30" s="7"/>
      <c r="C30" s="2" t="s">
        <v>79</v>
      </c>
    </row>
    <row r="31" spans="2:3" ht="15">
      <c r="B31" s="7"/>
      <c r="C31" s="2" t="s">
        <v>80</v>
      </c>
    </row>
    <row r="32" ht="15">
      <c r="C32" s="2" t="s">
        <v>84</v>
      </c>
    </row>
    <row r="33" ht="15">
      <c r="C33" s="2" t="s">
        <v>93</v>
      </c>
    </row>
    <row r="40" ht="15">
      <c r="C40" s="2" t="s">
        <v>81</v>
      </c>
    </row>
    <row r="42" ht="15">
      <c r="B42" s="7" t="s">
        <v>82</v>
      </c>
    </row>
    <row r="49" spans="1:6" ht="15">
      <c r="A49" s="103"/>
      <c r="B49" s="103"/>
      <c r="C49" s="103"/>
      <c r="D49" s="103"/>
      <c r="E49" s="103"/>
      <c r="F49" s="103"/>
    </row>
    <row r="50" spans="2:3" ht="15">
      <c r="B50" s="7" t="s">
        <v>86</v>
      </c>
      <c r="C50" s="2" t="s">
        <v>87</v>
      </c>
    </row>
    <row r="51" ht="15">
      <c r="C51" s="2" t="s">
        <v>88</v>
      </c>
    </row>
    <row r="52" ht="15">
      <c r="C52" s="2" t="s">
        <v>113</v>
      </c>
    </row>
  </sheetData>
  <sheetProtection/>
  <mergeCells count="3">
    <mergeCell ref="B2:E2"/>
    <mergeCell ref="C23:F27"/>
    <mergeCell ref="D5:E7"/>
  </mergeCells>
  <printOptions/>
  <pageMargins left="0.41" right="0.4" top="0.47" bottom="0.6" header="0.25" footer="0.24"/>
  <pageSetup fitToHeight="1" fitToWidth="1" horizontalDpi="300" verticalDpi="300" orientation="portrait" scale="78" r:id="rId2"/>
  <headerFooter alignWithMargins="0">
    <oddFooter>&amp;L&amp;F - &amp;A&amp;R&amp;D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N45"/>
  <sheetViews>
    <sheetView showGridLines="0" zoomScale="76" zoomScaleNormal="76"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4.57421875" style="2" customWidth="1"/>
    <col min="2" max="2" width="4.140625" style="2" customWidth="1"/>
    <col min="3" max="3" width="47.28125" style="2" customWidth="1"/>
    <col min="4" max="4" width="5.7109375" style="2" customWidth="1"/>
    <col min="5" max="5" width="18.8515625" style="2" customWidth="1"/>
    <col min="6" max="6" width="21.140625" style="2" customWidth="1"/>
    <col min="7" max="7" width="21.57421875" style="2" bestFit="1" customWidth="1"/>
    <col min="8" max="8" width="10.8515625" style="2" bestFit="1" customWidth="1"/>
    <col min="9" max="9" width="12.421875" style="2" bestFit="1" customWidth="1"/>
    <col min="10" max="11" width="11.28125" style="2" bestFit="1" customWidth="1"/>
    <col min="12" max="16384" width="9.140625" style="2" customWidth="1"/>
  </cols>
  <sheetData>
    <row r="1" spans="3:7" ht="15.75">
      <c r="C1" s="30"/>
      <c r="D1" s="30"/>
      <c r="G1" s="58" t="s">
        <v>13</v>
      </c>
    </row>
    <row r="2" spans="2:7" ht="20.25">
      <c r="B2" s="201" t="s">
        <v>16</v>
      </c>
      <c r="C2" s="201"/>
      <c r="D2" s="201"/>
      <c r="E2" s="201"/>
      <c r="F2" s="202"/>
      <c r="G2" s="5" t="s">
        <v>14</v>
      </c>
    </row>
    <row r="3" spans="2:7" ht="20.25">
      <c r="B3" s="201" t="s">
        <v>12</v>
      </c>
      <c r="C3" s="201"/>
      <c r="D3" s="201"/>
      <c r="E3" s="201"/>
      <c r="F3" s="202"/>
      <c r="G3" s="60"/>
    </row>
    <row r="4" spans="2:7" ht="15.75">
      <c r="B4" s="203" t="s">
        <v>17</v>
      </c>
      <c r="C4" s="203"/>
      <c r="D4" s="203"/>
      <c r="E4" s="203"/>
      <c r="F4" s="204"/>
      <c r="G4" s="59" t="s">
        <v>1</v>
      </c>
    </row>
    <row r="5" spans="2:7" ht="15.75">
      <c r="B5" s="198" t="s">
        <v>95</v>
      </c>
      <c r="C5" s="198"/>
      <c r="D5" s="198"/>
      <c r="E5" s="198"/>
      <c r="F5" s="198"/>
      <c r="G5" s="1" t="s">
        <v>1</v>
      </c>
    </row>
    <row r="6" spans="2:6" ht="15.75">
      <c r="B6" s="198" t="s">
        <v>18</v>
      </c>
      <c r="C6" s="198"/>
      <c r="D6" s="198"/>
      <c r="E6" s="198"/>
      <c r="F6" s="198"/>
    </row>
    <row r="7" spans="6:7" ht="15.75">
      <c r="F7" s="82" t="s">
        <v>36</v>
      </c>
      <c r="G7" s="83"/>
    </row>
    <row r="8" ht="9.75" customHeight="1">
      <c r="E8" s="1"/>
    </row>
    <row r="9" ht="16.5" customHeight="1"/>
    <row r="10" ht="16.5" customHeight="1"/>
    <row r="11" spans="3:6" ht="15.75">
      <c r="C11" s="199" t="s">
        <v>103</v>
      </c>
      <c r="D11" s="199"/>
      <c r="E11" s="199"/>
      <c r="F11" s="199"/>
    </row>
    <row r="12" spans="2:6" ht="15.75">
      <c r="B12" s="131" t="s">
        <v>19</v>
      </c>
      <c r="C12" s="200" t="s">
        <v>104</v>
      </c>
      <c r="D12" s="200"/>
      <c r="E12" s="200"/>
      <c r="F12" s="200"/>
    </row>
    <row r="13" spans="3:6" ht="15.75">
      <c r="C13" s="199" t="s">
        <v>20</v>
      </c>
      <c r="D13" s="199"/>
      <c r="E13" s="199"/>
      <c r="F13" s="199"/>
    </row>
    <row r="14" spans="3:6" ht="15.75">
      <c r="C14" s="200" t="s">
        <v>21</v>
      </c>
      <c r="D14" s="200"/>
      <c r="E14" s="200"/>
      <c r="F14" s="200"/>
    </row>
    <row r="15" spans="2:7" ht="34.5" customHeight="1">
      <c r="B15" s="189" t="s">
        <v>0</v>
      </c>
      <c r="C15" s="189"/>
      <c r="D15" s="189"/>
      <c r="E15" s="189"/>
      <c r="F15" s="189"/>
      <c r="G15" s="189"/>
    </row>
    <row r="16" spans="2:14" s="18" customFormat="1" ht="78.75">
      <c r="B16" s="40"/>
      <c r="C16" s="35" t="s">
        <v>31</v>
      </c>
      <c r="D16" s="35"/>
      <c r="E16" s="10" t="s">
        <v>49</v>
      </c>
      <c r="F16" s="10" t="s">
        <v>48</v>
      </c>
      <c r="G16" s="10" t="s">
        <v>97</v>
      </c>
      <c r="I16" s="2"/>
      <c r="J16" s="2"/>
      <c r="K16" s="2"/>
      <c r="L16" s="2"/>
      <c r="M16" s="19"/>
      <c r="N16" s="19"/>
    </row>
    <row r="17" spans="2:14" s="20" customFormat="1" ht="22.5" customHeight="1">
      <c r="B17" s="192" t="s">
        <v>32</v>
      </c>
      <c r="C17" s="193"/>
      <c r="D17" s="122"/>
      <c r="E17" s="28" t="s">
        <v>1</v>
      </c>
      <c r="F17" s="29" t="s">
        <v>1</v>
      </c>
      <c r="G17" s="27" t="s">
        <v>1</v>
      </c>
      <c r="I17" s="2"/>
      <c r="J17" s="2"/>
      <c r="K17" s="2"/>
      <c r="L17" s="2"/>
      <c r="M17" s="21"/>
      <c r="N17" s="21"/>
    </row>
    <row r="18" spans="2:14" s="20" customFormat="1" ht="19.5" customHeight="1">
      <c r="B18" s="41"/>
      <c r="C18" s="37" t="s">
        <v>42</v>
      </c>
      <c r="D18" s="37"/>
      <c r="E18" s="104"/>
      <c r="F18" s="112"/>
      <c r="G18" s="114">
        <f>IF(AND(ISBLANK(E18),ISBLANK(F18)),"",SUM(E18:F18))</f>
      </c>
      <c r="I18" s="2"/>
      <c r="J18" s="2"/>
      <c r="K18" s="2"/>
      <c r="L18" s="2"/>
      <c r="M18" s="21"/>
      <c r="N18" s="21"/>
    </row>
    <row r="19" spans="2:14" s="20" customFormat="1" ht="21" customHeight="1">
      <c r="B19" s="41" t="s">
        <v>43</v>
      </c>
      <c r="C19" s="37" t="s">
        <v>98</v>
      </c>
      <c r="D19" s="126" t="s">
        <v>99</v>
      </c>
      <c r="E19" s="105"/>
      <c r="F19" s="34"/>
      <c r="G19" s="115">
        <f>IF(ISBLANK(E19),"",+E19)</f>
      </c>
      <c r="I19" s="11"/>
      <c r="J19" s="2"/>
      <c r="K19" s="2"/>
      <c r="L19" s="2"/>
      <c r="M19" s="21"/>
      <c r="N19" s="21"/>
    </row>
    <row r="20" spans="2:14" s="20" customFormat="1" ht="21" customHeight="1" thickBot="1">
      <c r="B20" s="41" t="s">
        <v>45</v>
      </c>
      <c r="C20" s="37" t="s">
        <v>44</v>
      </c>
      <c r="D20" s="126" t="s">
        <v>100</v>
      </c>
      <c r="E20" s="106">
        <f>IF(OR(ISNUMBER(E18),ISNUMBER(E19)),SUM(E18:E19),"")</f>
      </c>
      <c r="F20" s="113">
        <f>IF(ISBLANK(F18),"",F18)</f>
      </c>
      <c r="G20" s="106">
        <f>IF(OR(ISNUMBER(G18),ISNUMBER(G19)),SUM(G18:G19),"")</f>
      </c>
      <c r="I20" s="2"/>
      <c r="J20" s="2"/>
      <c r="K20" s="2"/>
      <c r="L20" s="2"/>
      <c r="M20" s="21"/>
      <c r="N20" s="21"/>
    </row>
    <row r="21" spans="2:14" s="20" customFormat="1" ht="21" customHeight="1" thickTop="1">
      <c r="B21" s="194" t="s">
        <v>33</v>
      </c>
      <c r="C21" s="195"/>
      <c r="D21" s="123"/>
      <c r="E21" s="31" t="s">
        <v>1</v>
      </c>
      <c r="F21" s="44"/>
      <c r="G21" s="33"/>
      <c r="I21" s="2"/>
      <c r="J21" s="2"/>
      <c r="K21" s="2"/>
      <c r="L21" s="2"/>
      <c r="M21" s="21"/>
      <c r="N21" s="21"/>
    </row>
    <row r="22" spans="2:14" s="20" customFormat="1" ht="21" customHeight="1">
      <c r="B22" s="41"/>
      <c r="C22" s="37" t="s">
        <v>46</v>
      </c>
      <c r="D22" s="37"/>
      <c r="E22" s="107" t="str">
        <f>IF(ISBLANK('General Information'!C6),"Restriction %?",'General Information'!C6)</f>
        <v>Restriction %?</v>
      </c>
      <c r="F22" s="45"/>
      <c r="G22" s="46"/>
      <c r="I22" s="2"/>
      <c r="J22" s="2"/>
      <c r="K22" s="2"/>
      <c r="L22" s="2"/>
      <c r="M22" s="21"/>
      <c r="N22" s="21"/>
    </row>
    <row r="23" spans="2:14" s="20" customFormat="1" ht="21" customHeight="1" thickBot="1">
      <c r="B23" s="41"/>
      <c r="C23" s="49" t="s">
        <v>47</v>
      </c>
      <c r="D23" s="49"/>
      <c r="E23" s="108">
        <f>IF(AND(ISNUMBER(E20),ISNUMBER(E22)),ROUND(E20*E22,0),"")</f>
      </c>
      <c r="F23" s="45"/>
      <c r="G23" s="46"/>
      <c r="I23" s="2"/>
      <c r="J23" s="2"/>
      <c r="K23" s="2"/>
      <c r="L23" s="2"/>
      <c r="M23" s="21"/>
      <c r="N23" s="21"/>
    </row>
    <row r="24" spans="2:14" s="20" customFormat="1" ht="21" customHeight="1" thickTop="1">
      <c r="B24" s="196" t="s">
        <v>34</v>
      </c>
      <c r="C24" s="197"/>
      <c r="D24" s="124"/>
      <c r="E24" s="32" t="s">
        <v>1</v>
      </c>
      <c r="F24" s="47"/>
      <c r="G24" s="46"/>
      <c r="I24" s="2"/>
      <c r="J24" s="2"/>
      <c r="K24" s="2"/>
      <c r="L24" s="2"/>
      <c r="M24" s="21"/>
      <c r="N24" s="21"/>
    </row>
    <row r="25" spans="2:14" s="20" customFormat="1" ht="21" customHeight="1">
      <c r="B25" s="41"/>
      <c r="C25" s="36" t="s">
        <v>40</v>
      </c>
      <c r="D25" s="36"/>
      <c r="E25" s="109">
        <f>IF(ISBLANK(E19),"",+E19)</f>
      </c>
      <c r="F25" s="47"/>
      <c r="G25" s="46"/>
      <c r="I25" s="2"/>
      <c r="J25" s="2"/>
      <c r="K25" s="2"/>
      <c r="L25" s="2"/>
      <c r="M25" s="21"/>
      <c r="N25" s="21"/>
    </row>
    <row r="26" spans="2:14" s="20" customFormat="1" ht="21" customHeight="1">
      <c r="B26" s="41"/>
      <c r="C26" s="38" t="s">
        <v>41</v>
      </c>
      <c r="D26" s="38"/>
      <c r="E26" s="110"/>
      <c r="F26" s="47"/>
      <c r="G26" s="46"/>
      <c r="I26" s="2"/>
      <c r="J26" s="2"/>
      <c r="K26" s="2"/>
      <c r="L26" s="2"/>
      <c r="M26" s="21"/>
      <c r="N26" s="21"/>
    </row>
    <row r="27" spans="2:14" s="20" customFormat="1" ht="15">
      <c r="B27" s="41"/>
      <c r="C27" s="125" t="s">
        <v>39</v>
      </c>
      <c r="D27" s="126" t="s">
        <v>99</v>
      </c>
      <c r="E27" s="110"/>
      <c r="F27" s="47"/>
      <c r="G27" s="46"/>
      <c r="I27" s="2"/>
      <c r="J27" s="2"/>
      <c r="K27" s="2"/>
      <c r="L27" s="21"/>
      <c r="M27" s="21"/>
      <c r="N27" s="21"/>
    </row>
    <row r="28" spans="2:14" s="20" customFormat="1" ht="36" customHeight="1">
      <c r="B28" s="41"/>
      <c r="C28" s="36" t="s">
        <v>35</v>
      </c>
      <c r="D28" s="126" t="s">
        <v>99</v>
      </c>
      <c r="E28" s="110"/>
      <c r="F28" s="47"/>
      <c r="G28" s="46"/>
      <c r="I28" s="2"/>
      <c r="J28" s="2"/>
      <c r="K28" s="2"/>
      <c r="L28" s="21"/>
      <c r="M28" s="21"/>
      <c r="N28" s="21"/>
    </row>
    <row r="29" spans="2:11" s="20" customFormat="1" ht="21" customHeight="1">
      <c r="B29" s="41"/>
      <c r="C29" s="36" t="s">
        <v>37</v>
      </c>
      <c r="D29" s="126" t="s">
        <v>99</v>
      </c>
      <c r="E29" s="111">
        <f>IF(OR(ISBLANK('General Information'!C6),ISTEXT(E23)),"",IF(AND(OR(ISNUMBER(E25),ISNUMBER(E26),ISNUMBER(E27),ISNUMBER(E28),ISNUMBER(#REF!))),IF(ISNUMBER(E23),IF(E23-SUM(E25:E28)&lt;=0,0,IF(AND(OR(ISNUMBER(E25),ISNUMBER(E26),ISNUMBER(E27),ISNUMBER(E28),ISNUMBER(#REF!))),IF(ISNUMBER(E23),IF(E23-SUM(E25:E28)&gt;0,E23-SUM(E25:E28),"")))))))</f>
      </c>
      <c r="F29" s="47"/>
      <c r="G29" s="46"/>
      <c r="I29" s="2"/>
      <c r="J29" s="2"/>
      <c r="K29" s="2"/>
    </row>
    <row r="30" spans="2:11" s="20" customFormat="1" ht="21" customHeight="1">
      <c r="B30" s="41"/>
      <c r="C30" s="39" t="s">
        <v>96</v>
      </c>
      <c r="D30" s="39"/>
      <c r="E30" s="190">
        <f>IF(OR(ISNUMBER(E25),ISNUMBER(E26),ISNUMBER(E27),ISNUMBER(#REF!),ISNUMBER(E29),ISNUMBER(E29)),SUM(E25:E29),"")</f>
      </c>
      <c r="F30" s="47"/>
      <c r="G30" s="46"/>
      <c r="I30" s="2"/>
      <c r="J30" s="2"/>
      <c r="K30" s="2"/>
    </row>
    <row r="31" spans="2:11" s="20" customFormat="1" ht="15.75" customHeight="1" thickBot="1">
      <c r="B31" s="42"/>
      <c r="C31" s="43" t="s">
        <v>38</v>
      </c>
      <c r="D31" s="126" t="s">
        <v>100</v>
      </c>
      <c r="E31" s="191"/>
      <c r="F31" s="116"/>
      <c r="G31" s="48"/>
      <c r="I31" s="2"/>
      <c r="J31" s="2"/>
      <c r="K31" s="2"/>
    </row>
    <row r="32" spans="5:7" ht="16.5" thickBot="1" thickTop="1">
      <c r="E32" s="117">
        <f>IF(E30&gt;E23,"TOO MANY CREDITS!",IF(AND(E30&lt;E23,ISNUMBER(E23)),"TOO FEW CREDITS!",""))</f>
      </c>
      <c r="F32" s="11"/>
      <c r="G32" s="11"/>
    </row>
    <row r="33" spans="3:4" s="12" customFormat="1" ht="15" customHeight="1" thickTop="1">
      <c r="C33" s="22"/>
      <c r="D33" s="22"/>
    </row>
    <row r="34" spans="3:4" s="12" customFormat="1" ht="15" customHeight="1">
      <c r="C34" s="22"/>
      <c r="D34" s="22"/>
    </row>
    <row r="35" spans="3:4" s="12" customFormat="1" ht="15" customHeight="1">
      <c r="C35" s="22"/>
      <c r="D35" s="22"/>
    </row>
    <row r="36" spans="3:4" s="12" customFormat="1" ht="15" customHeight="1">
      <c r="C36" s="22"/>
      <c r="D36" s="22"/>
    </row>
    <row r="37" spans="3:4" s="12" customFormat="1" ht="15" customHeight="1">
      <c r="C37" s="22"/>
      <c r="D37" s="22"/>
    </row>
    <row r="38" spans="3:4" s="12" customFormat="1" ht="15" customHeight="1">
      <c r="C38" s="22"/>
      <c r="D38" s="22"/>
    </row>
    <row r="39" spans="3:4" s="12" customFormat="1" ht="15" customHeight="1">
      <c r="C39" s="22"/>
      <c r="D39" s="22"/>
    </row>
    <row r="40" spans="3:4" s="12" customFormat="1" ht="15" customHeight="1">
      <c r="C40" s="22"/>
      <c r="D40" s="22"/>
    </row>
    <row r="41" spans="5:7" ht="18" customHeight="1">
      <c r="E41" s="23" t="s">
        <v>22</v>
      </c>
      <c r="F41" s="24"/>
      <c r="G41" s="15"/>
    </row>
    <row r="42" spans="5:7" ht="18" customHeight="1">
      <c r="E42" s="23" t="s">
        <v>23</v>
      </c>
      <c r="F42" s="25"/>
      <c r="G42" s="16"/>
    </row>
    <row r="43" spans="5:7" ht="18" customHeight="1">
      <c r="E43" s="23" t="s">
        <v>24</v>
      </c>
      <c r="F43" s="118"/>
      <c r="G43" s="16"/>
    </row>
    <row r="45" ht="15">
      <c r="E45" s="26" t="s">
        <v>25</v>
      </c>
    </row>
  </sheetData>
  <sheetProtection/>
  <mergeCells count="14">
    <mergeCell ref="C14:F14"/>
    <mergeCell ref="B2:F2"/>
    <mergeCell ref="B3:F3"/>
    <mergeCell ref="B4:F4"/>
    <mergeCell ref="B15:G15"/>
    <mergeCell ref="E30:E31"/>
    <mergeCell ref="B17:C17"/>
    <mergeCell ref="B21:C21"/>
    <mergeCell ref="B24:C24"/>
    <mergeCell ref="B5:F5"/>
    <mergeCell ref="B6:F6"/>
    <mergeCell ref="C11:F11"/>
    <mergeCell ref="C12:F12"/>
    <mergeCell ref="C13:F13"/>
  </mergeCells>
  <conditionalFormatting sqref="E32">
    <cfRule type="cellIs" priority="1" dxfId="9" operator="equal" stopIfTrue="1">
      <formula>"TOO MANY CREDITS!"</formula>
    </cfRule>
    <cfRule type="cellIs" priority="2" dxfId="8" operator="equal" stopIfTrue="1">
      <formula>"TOO FEW CREDITS!"</formula>
    </cfRule>
  </conditionalFormatting>
  <printOptions horizontalCentered="1"/>
  <pageMargins left="0.44" right="0.25" top="0.5" bottom="0.5" header="0.5" footer="0.5"/>
  <pageSetup fitToHeight="1" fitToWidth="1" horizontalDpi="300" verticalDpi="300" orientation="portrait" scale="87" r:id="rId4"/>
  <headerFooter alignWithMargins="0">
    <oddFooter>&amp;L&amp;A&amp;R&amp;D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K58"/>
  <sheetViews>
    <sheetView showGridLines="0" zoomScalePageLayoutView="0" workbookViewId="0" topLeftCell="A1">
      <pane xSplit="1" ySplit="7" topLeftCell="B8" activePane="bottomRight" state="frozen"/>
      <selection pane="topLeft" activeCell="D23" sqref="D23"/>
      <selection pane="topRight" activeCell="D23" sqref="D23"/>
      <selection pane="bottomLeft" activeCell="D23" sqref="D23"/>
      <selection pane="bottomRight" activeCell="K10" sqref="K10"/>
    </sheetView>
  </sheetViews>
  <sheetFormatPr defaultColWidth="9.140625" defaultRowHeight="12.75"/>
  <cols>
    <col min="1" max="1" width="4.7109375" style="2" customWidth="1"/>
    <col min="2" max="2" width="12.7109375" style="2" customWidth="1"/>
    <col min="3" max="3" width="17.7109375" style="2" customWidth="1"/>
    <col min="4" max="4" width="2.8515625" style="2" customWidth="1"/>
    <col min="5" max="5" width="13.00390625" style="1" customWidth="1"/>
    <col min="6" max="6" width="14.8515625" style="2" customWidth="1"/>
    <col min="7" max="7" width="17.7109375" style="9" customWidth="1"/>
    <col min="8" max="8" width="25.7109375" style="2" customWidth="1"/>
    <col min="9" max="9" width="4.00390625" style="2" customWidth="1"/>
    <col min="10" max="10" width="23.421875" style="2" customWidth="1"/>
    <col min="11" max="11" width="16.421875" style="2" customWidth="1"/>
    <col min="12" max="16384" width="9.140625" style="2" customWidth="1"/>
  </cols>
  <sheetData>
    <row r="1" spans="7:8" ht="15.75">
      <c r="G1" s="3"/>
      <c r="H1" s="58" t="s">
        <v>13</v>
      </c>
    </row>
    <row r="2" spans="5:8" ht="15.75">
      <c r="E2" s="203" t="s">
        <v>12</v>
      </c>
      <c r="F2" s="203"/>
      <c r="G2" s="204"/>
      <c r="H2" s="81" t="s">
        <v>14</v>
      </c>
    </row>
    <row r="3" spans="7:11" ht="15.75">
      <c r="G3" s="3"/>
      <c r="H3" s="100" t="str">
        <f>IF(ISBLANK('F 4 FRONT'!G3),"Please input Yr. On front",'F 4 FRONT'!G3)</f>
        <v>Please input Yr. On front</v>
      </c>
      <c r="J3" s="207" t="s">
        <v>78</v>
      </c>
      <c r="K3" s="208"/>
    </row>
    <row r="4" spans="5:11" ht="15.75">
      <c r="E4" s="7" t="s">
        <v>15</v>
      </c>
      <c r="F4" s="8" t="str">
        <f>IF(ISBLANK('F 4 FRONT'!G7),"Please provide",'F 4 FRONT'!G7)</f>
        <v>Please provide</v>
      </c>
      <c r="G4" s="3"/>
      <c r="H4" s="6" t="s">
        <v>1</v>
      </c>
      <c r="J4" s="90" t="s">
        <v>76</v>
      </c>
      <c r="K4" s="102"/>
    </row>
    <row r="5" spans="7:11" ht="13.5" customHeight="1">
      <c r="G5" s="3"/>
      <c r="J5" s="91" t="s">
        <v>77</v>
      </c>
      <c r="K5" s="102" t="s">
        <v>85</v>
      </c>
    </row>
    <row r="6" ht="15.75">
      <c r="F6" s="4" t="s">
        <v>2</v>
      </c>
    </row>
    <row r="7" spans="2:8" ht="47.25">
      <c r="B7" s="153" t="s">
        <v>68</v>
      </c>
      <c r="C7" s="162"/>
      <c r="D7" s="162"/>
      <c r="E7" s="164" t="s">
        <v>4</v>
      </c>
      <c r="F7" s="164" t="s">
        <v>5</v>
      </c>
      <c r="G7" s="165" t="s">
        <v>66</v>
      </c>
      <c r="H7" s="163" t="s">
        <v>67</v>
      </c>
    </row>
    <row r="8" spans="2:8" ht="15.75">
      <c r="B8" s="135" t="s">
        <v>112</v>
      </c>
      <c r="C8" s="154"/>
      <c r="D8" s="154"/>
      <c r="E8" s="155"/>
      <c r="F8" s="156"/>
      <c r="G8" s="157"/>
      <c r="H8" s="158"/>
    </row>
    <row r="9" spans="2:8" ht="15" customHeight="1">
      <c r="B9" s="137" t="s">
        <v>105</v>
      </c>
      <c r="C9" s="138"/>
      <c r="D9" s="138"/>
      <c r="E9" s="63" t="s">
        <v>7</v>
      </c>
      <c r="F9" s="84"/>
      <c r="G9" s="101">
        <f>IF(AND(ISTEXT($K$5),ISNUMBER(F9)),ROUND(H9/F9,6),"")</f>
      </c>
      <c r="H9" s="99"/>
    </row>
    <row r="10" spans="2:7" ht="15" customHeight="1">
      <c r="B10" s="205" t="s">
        <v>106</v>
      </c>
      <c r="C10" s="206"/>
      <c r="D10" s="130"/>
      <c r="E10" s="61"/>
      <c r="G10" s="2"/>
    </row>
    <row r="11" spans="2:8" ht="15" customHeight="1">
      <c r="B11" s="137" t="s">
        <v>56</v>
      </c>
      <c r="C11" s="161"/>
      <c r="D11" s="138"/>
      <c r="E11" s="64"/>
      <c r="F11" s="85"/>
      <c r="G11" s="101">
        <f>IF(AND(ISTEXT($K$5),ISNUMBER(F11)),ROUND(H11/F11,6),"")</f>
      </c>
      <c r="H11" s="160"/>
    </row>
    <row r="12" spans="2:8" ht="15" customHeight="1">
      <c r="B12" s="137" t="s">
        <v>107</v>
      </c>
      <c r="C12" s="161"/>
      <c r="D12" s="138"/>
      <c r="E12" s="61"/>
      <c r="F12" s="84"/>
      <c r="G12" s="101">
        <f>IF(AND(ISTEXT($K$5),ISNUMBER(F12)),ROUND(H12/F12,6),"")</f>
      </c>
      <c r="H12" s="99">
        <f>IF(AND(ISTEXT($K$4),ISNUMBER(F12)),ROUND(F12*G12,0),"")</f>
      </c>
    </row>
    <row r="13" spans="2:8" ht="15" customHeight="1">
      <c r="B13" s="137" t="s">
        <v>108</v>
      </c>
      <c r="C13" s="138"/>
      <c r="D13" s="138"/>
      <c r="E13" s="64" t="s">
        <v>8</v>
      </c>
      <c r="F13" s="85"/>
      <c r="G13" s="101">
        <f>IF(AND(ISTEXT($K$5),ISNUMBER(F13)),ROUND(H13/F13,6),"")</f>
      </c>
      <c r="H13" s="99">
        <f>IF(AND(ISTEXT($K$4),ISNUMBER(F13)),ROUND(F13*G13,0),"")</f>
      </c>
    </row>
    <row r="14" spans="2:8" ht="15" customHeight="1">
      <c r="B14" s="137" t="s">
        <v>56</v>
      </c>
      <c r="C14" s="161"/>
      <c r="D14" s="138"/>
      <c r="E14" s="64"/>
      <c r="F14" s="85"/>
      <c r="G14" s="101">
        <f>IF(AND(ISTEXT($K$5),ISNUMBER(F14)),ROUND(H14/F14,6),"")</f>
      </c>
      <c r="H14" s="99">
        <f>IF(AND(ISTEXT($K$4),ISNUMBER(F14)),ROUND(F14*G14,0),"")</f>
      </c>
    </row>
    <row r="15" spans="2:8" ht="15" customHeight="1">
      <c r="B15" s="137" t="s">
        <v>107</v>
      </c>
      <c r="C15" s="161"/>
      <c r="D15" s="138"/>
      <c r="E15" s="64"/>
      <c r="F15" s="85"/>
      <c r="G15" s="101">
        <f>IF(AND(ISTEXT($K$5),ISNUMBER(F15)),ROUND(H15/F15,6),"")</f>
      </c>
      <c r="H15" s="99">
        <f>IF(AND(ISTEXT($K$4),ISNUMBER(F15)),ROUND(F15*G15,0),"")</f>
      </c>
    </row>
    <row r="16" spans="2:8" ht="15" customHeight="1">
      <c r="B16" s="135" t="s">
        <v>109</v>
      </c>
      <c r="C16" s="136"/>
      <c r="D16" s="136"/>
      <c r="E16" s="61"/>
      <c r="F16" s="132"/>
      <c r="G16" s="133"/>
      <c r="H16" s="134"/>
    </row>
    <row r="17" spans="2:8" ht="15" customHeight="1">
      <c r="B17" s="137" t="s">
        <v>105</v>
      </c>
      <c r="C17" s="139"/>
      <c r="D17" s="139"/>
      <c r="E17" s="64" t="s">
        <v>7</v>
      </c>
      <c r="F17" s="85"/>
      <c r="G17" s="159">
        <f aca="true" t="shared" si="0" ref="G17:G23">IF(AND(ISTEXT($K$5),ISNUMBER(F17)),ROUND(H17/F17,6),"")</f>
      </c>
      <c r="H17" s="160">
        <f aca="true" t="shared" si="1" ref="H17:H23">IF(AND(ISTEXT($K$4),ISNUMBER(F17)),ROUND(F17*G17,0),"")</f>
      </c>
    </row>
    <row r="18" spans="2:8" ht="15" customHeight="1">
      <c r="B18" s="205" t="s">
        <v>106</v>
      </c>
      <c r="C18" s="206"/>
      <c r="D18" s="130"/>
      <c r="E18" s="64"/>
      <c r="F18" s="85"/>
      <c r="G18" s="101">
        <f t="shared" si="0"/>
      </c>
      <c r="H18" s="99">
        <f t="shared" si="1"/>
      </c>
    </row>
    <row r="19" spans="2:8" ht="15" customHeight="1">
      <c r="B19" s="137" t="s">
        <v>56</v>
      </c>
      <c r="C19" s="161"/>
      <c r="D19" s="138"/>
      <c r="E19" s="61"/>
      <c r="F19" s="84"/>
      <c r="G19" s="101">
        <f t="shared" si="0"/>
      </c>
      <c r="H19" s="99">
        <f t="shared" si="1"/>
      </c>
    </row>
    <row r="20" spans="2:8" ht="15" customHeight="1">
      <c r="B20" s="137" t="s">
        <v>107</v>
      </c>
      <c r="C20" s="161"/>
      <c r="D20" s="138"/>
      <c r="E20" s="64"/>
      <c r="F20" s="85"/>
      <c r="G20" s="101">
        <f t="shared" si="0"/>
      </c>
      <c r="H20" s="99">
        <f t="shared" si="1"/>
      </c>
    </row>
    <row r="21" spans="2:8" ht="15" customHeight="1">
      <c r="B21" s="137" t="s">
        <v>108</v>
      </c>
      <c r="C21" s="139"/>
      <c r="D21" s="139"/>
      <c r="E21" s="64" t="s">
        <v>8</v>
      </c>
      <c r="F21" s="85"/>
      <c r="G21" s="101">
        <f t="shared" si="0"/>
      </c>
      <c r="H21" s="99">
        <f t="shared" si="1"/>
      </c>
    </row>
    <row r="22" spans="2:8" ht="15" customHeight="1">
      <c r="B22" s="137" t="s">
        <v>56</v>
      </c>
      <c r="C22" s="161"/>
      <c r="D22" s="138"/>
      <c r="E22" s="64"/>
      <c r="F22" s="85"/>
      <c r="G22" s="101">
        <f t="shared" si="0"/>
      </c>
      <c r="H22" s="99">
        <f t="shared" si="1"/>
      </c>
    </row>
    <row r="23" spans="2:8" ht="15" customHeight="1">
      <c r="B23" s="137" t="s">
        <v>107</v>
      </c>
      <c r="C23" s="161"/>
      <c r="D23" s="138"/>
      <c r="E23" s="61"/>
      <c r="F23" s="84"/>
      <c r="G23" s="101">
        <f t="shared" si="0"/>
      </c>
      <c r="H23" s="99">
        <f t="shared" si="1"/>
      </c>
    </row>
    <row r="24" spans="2:8" ht="15" customHeight="1">
      <c r="B24" s="140" t="s">
        <v>110</v>
      </c>
      <c r="C24" s="141"/>
      <c r="D24" s="141"/>
      <c r="E24" s="61"/>
      <c r="F24" s="132"/>
      <c r="G24" s="133"/>
      <c r="H24" s="134"/>
    </row>
    <row r="25" spans="2:8" ht="15" customHeight="1">
      <c r="B25" s="137" t="s">
        <v>55</v>
      </c>
      <c r="C25" s="161"/>
      <c r="D25" s="138"/>
      <c r="E25" s="61"/>
      <c r="F25" s="84"/>
      <c r="G25" s="101">
        <f aca="true" t="shared" si="2" ref="G25:G33">IF(AND(ISTEXT($K$5),ISNUMBER(F25)),ROUND(H25/F25,6),"")</f>
      </c>
      <c r="H25" s="99">
        <f aca="true" t="shared" si="3" ref="H25:H33">IF(AND(ISTEXT($K$4),ISNUMBER(F25)),ROUND(F25*G25,0),"")</f>
      </c>
    </row>
    <row r="26" spans="2:8" ht="15" customHeight="1" thickBot="1">
      <c r="B26" s="166" t="s">
        <v>56</v>
      </c>
      <c r="C26" s="167"/>
      <c r="D26" s="167"/>
      <c r="E26" s="64"/>
      <c r="F26" s="85"/>
      <c r="G26" s="101">
        <f t="shared" si="2"/>
      </c>
      <c r="H26" s="99">
        <f t="shared" si="3"/>
      </c>
    </row>
    <row r="27" spans="2:8" ht="15" customHeight="1">
      <c r="B27" s="66" t="s">
        <v>6</v>
      </c>
      <c r="C27" s="144"/>
      <c r="D27" s="144"/>
      <c r="E27" s="63" t="s">
        <v>57</v>
      </c>
      <c r="F27" s="84"/>
      <c r="G27" s="101">
        <f t="shared" si="2"/>
      </c>
      <c r="H27" s="99">
        <f t="shared" si="3"/>
      </c>
    </row>
    <row r="28" spans="2:8" ht="15" customHeight="1">
      <c r="B28" s="67"/>
      <c r="C28" s="145"/>
      <c r="D28" s="145"/>
      <c r="E28" s="64" t="s">
        <v>58</v>
      </c>
      <c r="F28" s="85"/>
      <c r="G28" s="101">
        <f t="shared" si="2"/>
      </c>
      <c r="H28" s="99">
        <f t="shared" si="3"/>
      </c>
    </row>
    <row r="29" spans="2:8" ht="15" customHeight="1" thickBot="1">
      <c r="B29" s="170" t="s">
        <v>59</v>
      </c>
      <c r="C29" s="171"/>
      <c r="D29" s="171"/>
      <c r="E29" s="172"/>
      <c r="F29" s="173" t="s">
        <v>1</v>
      </c>
      <c r="G29" s="174">
        <f t="shared" si="2"/>
      </c>
      <c r="H29" s="175">
        <f t="shared" si="3"/>
      </c>
    </row>
    <row r="30" spans="2:8" ht="15" customHeight="1">
      <c r="B30" s="69" t="s">
        <v>60</v>
      </c>
      <c r="C30" s="147"/>
      <c r="D30" s="147"/>
      <c r="E30" s="63" t="s">
        <v>57</v>
      </c>
      <c r="F30" s="84"/>
      <c r="G30" s="101">
        <f t="shared" si="2"/>
      </c>
      <c r="H30" s="99">
        <f t="shared" si="3"/>
      </c>
    </row>
    <row r="31" spans="2:8" ht="15" customHeight="1">
      <c r="B31" s="62"/>
      <c r="C31" s="142"/>
      <c r="D31" s="142"/>
      <c r="E31" s="64" t="s">
        <v>61</v>
      </c>
      <c r="F31" s="85"/>
      <c r="G31" s="101">
        <f t="shared" si="2"/>
      </c>
      <c r="H31" s="99">
        <f t="shared" si="3"/>
      </c>
    </row>
    <row r="32" spans="2:10" ht="15" customHeight="1" thickBot="1">
      <c r="B32" s="170" t="s">
        <v>59</v>
      </c>
      <c r="C32" s="171"/>
      <c r="D32" s="171"/>
      <c r="E32" s="172"/>
      <c r="F32" s="173" t="s">
        <v>1</v>
      </c>
      <c r="G32" s="174">
        <f t="shared" si="2"/>
      </c>
      <c r="H32" s="175">
        <f t="shared" si="3"/>
      </c>
      <c r="I32" s="2" t="s">
        <v>1</v>
      </c>
      <c r="J32" s="2" t="s">
        <v>1</v>
      </c>
    </row>
    <row r="33" spans="2:10" ht="15" customHeight="1">
      <c r="B33" s="168" t="s">
        <v>9</v>
      </c>
      <c r="C33" s="169"/>
      <c r="D33" s="169"/>
      <c r="E33" s="63" t="s">
        <v>10</v>
      </c>
      <c r="F33" s="84"/>
      <c r="G33" s="101">
        <f t="shared" si="2"/>
      </c>
      <c r="H33" s="99">
        <f t="shared" si="3"/>
      </c>
      <c r="I33" s="11" t="s">
        <v>1</v>
      </c>
      <c r="J33" s="2" t="s">
        <v>1</v>
      </c>
    </row>
    <row r="34" spans="2:9" ht="15" customHeight="1">
      <c r="B34" s="66" t="s">
        <v>62</v>
      </c>
      <c r="C34" s="144"/>
      <c r="D34" s="144"/>
      <c r="E34" s="65"/>
      <c r="F34" s="87"/>
      <c r="G34" s="96"/>
      <c r="H34" s="92"/>
      <c r="I34" s="11"/>
    </row>
    <row r="35" spans="2:9" ht="15" customHeight="1">
      <c r="B35" s="62" t="s">
        <v>63</v>
      </c>
      <c r="C35" s="142"/>
      <c r="D35" s="142"/>
      <c r="E35" s="64"/>
      <c r="F35" s="85"/>
      <c r="G35" s="159">
        <f>IF(AND(ISTEXT($K$5),ISNUMBER(F35)),ROUND(H35/F35,6),"")</f>
      </c>
      <c r="H35" s="160">
        <f>IF(AND(ISTEXT($K$4),ISNUMBER(F35)),ROUND(F35*G35,0),"")</f>
      </c>
      <c r="I35" s="11"/>
    </row>
    <row r="36" spans="2:9" ht="15" customHeight="1">
      <c r="B36" s="68" t="s">
        <v>64</v>
      </c>
      <c r="C36" s="146"/>
      <c r="D36" s="146"/>
      <c r="E36" s="64"/>
      <c r="F36" s="85"/>
      <c r="G36" s="101">
        <f>IF(AND(ISTEXT($K$5),ISNUMBER(F36)),ROUND(H36/F36,6),"")</f>
      </c>
      <c r="H36" s="99">
        <f>IF(AND(ISTEXT($K$4),ISNUMBER(F36)),ROUND(F36*G36,0),"")</f>
      </c>
      <c r="I36" s="11"/>
    </row>
    <row r="37" spans="2:9" ht="15" customHeight="1">
      <c r="B37" s="70" t="s">
        <v>27</v>
      </c>
      <c r="C37" s="148"/>
      <c r="D37" s="148"/>
      <c r="E37" s="76" t="s">
        <v>1</v>
      </c>
      <c r="F37" s="73"/>
      <c r="G37" s="97"/>
      <c r="H37" s="93"/>
      <c r="I37" s="11"/>
    </row>
    <row r="38" spans="2:9" ht="15" customHeight="1">
      <c r="B38" s="178" t="s">
        <v>28</v>
      </c>
      <c r="C38" s="149"/>
      <c r="D38" s="149"/>
      <c r="E38" s="74" t="s">
        <v>11</v>
      </c>
      <c r="F38" s="84"/>
      <c r="G38" s="101">
        <f>IF(AND(ISTEXT($K$5),ISNUMBER(F38)),ROUND(H38/F38,6),"")</f>
      </c>
      <c r="H38" s="99">
        <f>IF(AND(ISTEXT($K$4),ISNUMBER(F38)),ROUND(F38*G38,0),"")</f>
      </c>
      <c r="I38" s="11"/>
    </row>
    <row r="39" spans="2:9" ht="15" customHeight="1">
      <c r="B39" s="178" t="s">
        <v>29</v>
      </c>
      <c r="C39" s="149"/>
      <c r="D39" s="149"/>
      <c r="E39" s="75" t="s">
        <v>11</v>
      </c>
      <c r="F39" s="85"/>
      <c r="G39" s="101">
        <f>IF(AND(ISTEXT($K$5),ISNUMBER(F39)),ROUND(H39/F39,6),"")</f>
      </c>
      <c r="H39" s="99">
        <f>IF(AND(ISTEXT($K$4),ISNUMBER(F39)),ROUND(F39*G39,0),"")</f>
      </c>
      <c r="I39" s="11"/>
    </row>
    <row r="40" spans="2:8" ht="15" customHeight="1">
      <c r="B40" s="178" t="s">
        <v>111</v>
      </c>
      <c r="C40" s="149"/>
      <c r="D40" s="149"/>
      <c r="E40" s="74" t="s">
        <v>10</v>
      </c>
      <c r="F40" s="85" t="s">
        <v>1</v>
      </c>
      <c r="G40" s="101">
        <f>IF(AND(ISTEXT($K$5),ISNUMBER(F40)),ROUND(H40/F40,6),"")</f>
      </c>
      <c r="H40" s="99">
        <f>IF(AND(ISTEXT($K$4),ISNUMBER(F40)),ROUND(F40*G40,0),"")</f>
      </c>
    </row>
    <row r="41" spans="2:8" ht="15" customHeight="1">
      <c r="B41" s="178" t="s">
        <v>30</v>
      </c>
      <c r="C41" s="149"/>
      <c r="D41" s="149"/>
      <c r="E41" s="74" t="s">
        <v>10</v>
      </c>
      <c r="F41" s="85"/>
      <c r="G41" s="101">
        <f>IF(AND(ISTEXT($K$5),ISNUMBER(F41)),ROUND(H41/F41,6),"")</f>
      </c>
      <c r="H41" s="99">
        <f>IF(AND(ISTEXT($K$4),ISNUMBER(F41)),ROUND(F41*G41,0),"")</f>
      </c>
    </row>
    <row r="42" spans="2:8" ht="15" customHeight="1" thickBot="1">
      <c r="B42" s="179" t="s">
        <v>26</v>
      </c>
      <c r="C42" s="176"/>
      <c r="D42" s="176"/>
      <c r="E42" s="177"/>
      <c r="F42" s="173"/>
      <c r="G42" s="174">
        <f>IF(AND(ISTEXT($K$5),ISNUMBER(F42)),ROUND(H42/F42,6),"")</f>
      </c>
      <c r="H42" s="175">
        <f>IF(AND(ISTEXT($K$4),ISNUMBER(F42)),ROUND(F42*G42,0),"")</f>
      </c>
    </row>
    <row r="43" spans="2:8" ht="15" customHeight="1">
      <c r="B43" s="180" t="s">
        <v>65</v>
      </c>
      <c r="C43" s="151"/>
      <c r="D43" s="151"/>
      <c r="E43" s="71"/>
      <c r="F43" s="79"/>
      <c r="G43" s="98"/>
      <c r="H43" s="94" t="s">
        <v>1</v>
      </c>
    </row>
    <row r="44" spans="2:8" ht="15" customHeight="1">
      <c r="B44" s="181" t="s">
        <v>69</v>
      </c>
      <c r="C44" s="149"/>
      <c r="D44" s="149"/>
      <c r="E44" s="63"/>
      <c r="F44" s="86"/>
      <c r="G44" s="101">
        <f>IF(AND(ISTEXT($K$5),ISNUMBER(F44)),ROUND(H44/F44,6),"")</f>
      </c>
      <c r="H44" s="99">
        <f>IF(AND(ISTEXT($K$4),ISNUMBER(F44)),ROUND(F44*G44,0),"")</f>
      </c>
    </row>
    <row r="45" spans="2:8" ht="15" customHeight="1">
      <c r="B45" s="182" t="s">
        <v>70</v>
      </c>
      <c r="C45" s="143"/>
      <c r="D45" s="143"/>
      <c r="E45" s="63"/>
      <c r="F45" s="86"/>
      <c r="G45" s="101">
        <f>IF(AND(ISTEXT($K$5),ISNUMBER(F45)),ROUND(H45/F45,6),"")</f>
      </c>
      <c r="H45" s="99">
        <f>IF(AND(ISTEXT($K$4),ISNUMBER(F45)),ROUND(F45*G45,0),"")</f>
      </c>
    </row>
    <row r="46" spans="2:8" ht="15" customHeight="1">
      <c r="B46" s="183" t="s">
        <v>71</v>
      </c>
      <c r="C46" s="152"/>
      <c r="D46" s="152"/>
      <c r="E46" s="63"/>
      <c r="F46" s="86"/>
      <c r="G46" s="101">
        <f>IF(AND(ISTEXT($K$5),ISNUMBER(F46)),ROUND(H46/F46,6),"")</f>
      </c>
      <c r="H46" s="99">
        <f>IF(AND(ISTEXT($K$4),ISNUMBER(F46)),ROUND(F46*G46,0),"")</f>
      </c>
    </row>
    <row r="47" spans="2:8" ht="15" customHeight="1">
      <c r="B47" s="72" t="s">
        <v>3</v>
      </c>
      <c r="C47" s="150"/>
      <c r="D47" s="150"/>
      <c r="E47" s="80"/>
      <c r="F47" s="77"/>
      <c r="G47" s="78"/>
      <c r="H47" s="95">
        <f>SUM(H9:H45)</f>
        <v>0</v>
      </c>
    </row>
    <row r="48" spans="2:8" ht="16.5" customHeight="1">
      <c r="B48" s="12"/>
      <c r="C48" s="12"/>
      <c r="D48" s="12"/>
      <c r="E48" s="13"/>
      <c r="F48" s="12"/>
      <c r="G48" s="14"/>
      <c r="H48" s="12"/>
    </row>
    <row r="49" spans="2:8" ht="16.5" customHeight="1">
      <c r="B49" s="12"/>
      <c r="C49" s="12"/>
      <c r="D49" s="12"/>
      <c r="E49" s="13"/>
      <c r="F49" s="12"/>
      <c r="G49" s="14"/>
      <c r="H49" s="12"/>
    </row>
    <row r="50" spans="2:8" ht="16.5" customHeight="1">
      <c r="B50" s="12"/>
      <c r="C50" s="12"/>
      <c r="D50" s="12"/>
      <c r="E50" s="13"/>
      <c r="F50" s="12"/>
      <c r="G50" s="14"/>
      <c r="H50" s="12"/>
    </row>
    <row r="51" spans="2:8" ht="16.5" customHeight="1">
      <c r="B51" s="12"/>
      <c r="C51" s="12"/>
      <c r="D51" s="12"/>
      <c r="E51" s="13"/>
      <c r="F51" s="12"/>
      <c r="G51" s="14"/>
      <c r="H51" s="12"/>
    </row>
    <row r="52" spans="2:8" ht="16.5" customHeight="1">
      <c r="B52" s="12"/>
      <c r="C52" s="12"/>
      <c r="D52" s="12"/>
      <c r="E52" s="13"/>
      <c r="F52" s="12"/>
      <c r="G52" s="14"/>
      <c r="H52" s="12"/>
    </row>
    <row r="53" spans="2:8" ht="16.5" customHeight="1">
      <c r="B53" s="12"/>
      <c r="C53" s="12"/>
      <c r="D53" s="12"/>
      <c r="E53" s="13"/>
      <c r="F53" s="12"/>
      <c r="G53" s="14"/>
      <c r="H53" s="12"/>
    </row>
    <row r="54" spans="2:8" ht="16.5" customHeight="1">
      <c r="B54" s="12"/>
      <c r="C54" s="12"/>
      <c r="D54" s="12"/>
      <c r="E54" s="13"/>
      <c r="F54" s="12"/>
      <c r="G54" s="14"/>
      <c r="H54" s="12"/>
    </row>
    <row r="55" spans="2:7" ht="16.5" customHeight="1">
      <c r="B55" s="12"/>
      <c r="C55" s="12"/>
      <c r="D55" s="12"/>
      <c r="G55" s="3"/>
    </row>
    <row r="56" ht="16.5" customHeight="1">
      <c r="G56" s="3"/>
    </row>
    <row r="57" spans="2:7" ht="16.5" customHeight="1">
      <c r="B57" s="12"/>
      <c r="C57" s="12"/>
      <c r="D57" s="12"/>
      <c r="G57" s="3"/>
    </row>
    <row r="58" spans="2:7" ht="16.5" customHeight="1">
      <c r="B58" s="12"/>
      <c r="C58" s="12"/>
      <c r="D58" s="12"/>
      <c r="G58" s="3"/>
    </row>
  </sheetData>
  <sheetProtection/>
  <mergeCells count="4">
    <mergeCell ref="B18:C18"/>
    <mergeCell ref="E2:G2"/>
    <mergeCell ref="J3:K3"/>
    <mergeCell ref="B10:C10"/>
  </mergeCells>
  <conditionalFormatting sqref="G35:G36 G38:G42 G44:G46 G27:G33 G9 G11:G15 G17:G23">
    <cfRule type="expression" priority="17" dxfId="1" stopIfTrue="1">
      <formula>ISTEXT($K$4)</formula>
    </cfRule>
    <cfRule type="expression" priority="18" dxfId="0" stopIfTrue="1">
      <formula>ISTEXT($K$5)</formula>
    </cfRule>
  </conditionalFormatting>
  <conditionalFormatting sqref="H35:H36 H38:H42 H44:H46 H27:H33 H9 H11:H15 H17:H23">
    <cfRule type="expression" priority="19" dxfId="1" stopIfTrue="1">
      <formula>ISTEXT($K$5)</formula>
    </cfRule>
    <cfRule type="expression" priority="20" dxfId="0" stopIfTrue="1">
      <formula>ISTEXT($K$4)</formula>
    </cfRule>
  </conditionalFormatting>
  <conditionalFormatting sqref="G25:G26">
    <cfRule type="expression" priority="7" dxfId="1" stopIfTrue="1">
      <formula>ISTEXT($K$4)</formula>
    </cfRule>
    <cfRule type="expression" priority="8" dxfId="0" stopIfTrue="1">
      <formula>ISTEXT($K$5)</formula>
    </cfRule>
  </conditionalFormatting>
  <conditionalFormatting sqref="H25:H26">
    <cfRule type="expression" priority="5" dxfId="1" stopIfTrue="1">
      <formula>ISTEXT($K$5)</formula>
    </cfRule>
    <cfRule type="expression" priority="6" dxfId="0" stopIfTrue="1">
      <formula>ISTEXT($K$4)</formula>
    </cfRule>
  </conditionalFormatting>
  <printOptions horizontalCentered="1"/>
  <pageMargins left="0.75" right="0.75" top="1" bottom="1" header="0.5" footer="0.5"/>
  <pageSetup fitToHeight="1" fitToWidth="1" horizontalDpi="300" verticalDpi="300" orientation="portrait" scale="84" r:id="rId4"/>
  <headerFooter alignWithMargins="0">
    <oddFooter>&amp;L&amp;A&amp;R&amp;D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Lakes Packing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inventory</dc:creator>
  <cp:keywords/>
  <dc:description/>
  <cp:lastModifiedBy>Heather Weber</cp:lastModifiedBy>
  <cp:lastPrinted>2007-11-13T15:46:38Z</cp:lastPrinted>
  <dcterms:created xsi:type="dcterms:W3CDTF">2004-10-27T13:49:26Z</dcterms:created>
  <dcterms:modified xsi:type="dcterms:W3CDTF">2018-10-16T14:18:23Z</dcterms:modified>
  <cp:category/>
  <cp:version/>
  <cp:contentType/>
  <cp:contentStatus/>
</cp:coreProperties>
</file>